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9040" windowHeight="15840" tabRatio="923" activeTab="2"/>
  </bookViews>
  <sheets>
    <sheet name="Popis s predračunom" sheetId="6" r:id="rId1"/>
    <sheet name="rekapitulacija" sheetId="1" r:id="rId2"/>
    <sheet name="NAVODILA" sheetId="17" r:id="rId3"/>
    <sheet name="UVOD V PREDRAČUN" sheetId="3" r:id="rId4"/>
    <sheet name="CESTE" sheetId="8" r:id="rId5"/>
    <sheet name="METERONA KANALIZACIJA" sheetId="5" r:id="rId6"/>
    <sheet name="GD-park. sistem" sheetId="10" r:id="rId7"/>
    <sheet name="GD-CR" sheetId="11" r:id="rId8"/>
    <sheet name="EI. dela-vod. mat." sheetId="12" r:id="rId9"/>
    <sheet name="EI dela-električni sestavi" sheetId="13" r:id="rId10"/>
    <sheet name="EI dela-park. sist._vdnzr." sheetId="14" r:id="rId11"/>
    <sheet name="EI dela-CR" sheetId="15" r:id="rId12"/>
    <sheet name="Ostalo" sheetId="16" r:id="rId13"/>
  </sheets>
  <externalReferences>
    <externalReference r:id="rId14"/>
    <externalReference r:id="rId15"/>
  </externalReferences>
  <definedNames>
    <definedName name="__xlnm.Print_Area_1">#REF!</definedName>
    <definedName name="__xlnm.Print_Area_2">#REF!</definedName>
    <definedName name="__xlnm.Print_Area_3">#REF!</definedName>
    <definedName name="__xlnm.Print_Area_6">#REF!</definedName>
    <definedName name="dd" localSheetId="2">#REF!</definedName>
    <definedName name="dd">[1]OSNOVA!$B$36</definedName>
    <definedName name="DF">[2]OSNOVA!$B$38</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4">#REF!</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5">#REF!</definedName>
    <definedName name="Excel_BuiltIn_Print_Area_5_1">#REF!</definedName>
    <definedName name="Excel_BuiltIn_Print_Area_6">#REF!</definedName>
    <definedName name="OBJEKT">[2]OSNOVA!$B$34</definedName>
    <definedName name="OZN">[2]OSNOVA!$B$32</definedName>
    <definedName name="_xlnm.Print_Area" localSheetId="4">CESTE!$A$1:$G$149</definedName>
    <definedName name="_xlnm.Print_Area" localSheetId="11">'EI dela-CR'!$A$1:$F$30</definedName>
    <definedName name="_xlnm.Print_Area" localSheetId="9">'EI dela-električni sestavi'!$A$1:$F$69</definedName>
    <definedName name="_xlnm.Print_Area" localSheetId="10">'EI dela-park. sist._vdnzr.'!$A$1:$F$90</definedName>
    <definedName name="_xlnm.Print_Area" localSheetId="8">'EI. dela-vod. mat.'!$A$1:$F$38</definedName>
    <definedName name="_xlnm.Print_Area" localSheetId="7">'GD-CR'!$A$1:$F$83</definedName>
    <definedName name="_xlnm.Print_Area" localSheetId="6">'GD-park. sistem'!$A$1:$F$121</definedName>
    <definedName name="_xlnm.Print_Area" localSheetId="5">'METERONA KANALIZACIJA'!$A$1:$G$81</definedName>
    <definedName name="_xlnm.Print_Area" localSheetId="2">NAVODILA!$A$1:$B$73</definedName>
    <definedName name="_xlnm.Print_Area" localSheetId="12">Ostalo!$A$1:$F$18</definedName>
    <definedName name="_xlnm.Print_Area" localSheetId="0">'Popis s predračunom'!$A$1:$B$32</definedName>
    <definedName name="sss">#REF!</definedName>
  </definedNames>
  <calcPr calcId="145621" fullPrecision="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8" i="16" l="1"/>
  <c r="F26" i="1" s="1"/>
  <c r="F30" i="15"/>
  <c r="F24" i="1" s="1"/>
  <c r="F86" i="14"/>
  <c r="F88" i="14" s="1"/>
  <c r="F90" i="14" s="1"/>
  <c r="F23" i="1" s="1"/>
  <c r="F69" i="13"/>
  <c r="F38" i="12"/>
  <c r="F21" i="1" s="1"/>
  <c r="F83" i="11"/>
  <c r="F121" i="10"/>
  <c r="G78" i="5"/>
  <c r="G76" i="5"/>
  <c r="G74" i="5"/>
  <c r="G72" i="5"/>
  <c r="G81" i="5"/>
  <c r="G146" i="8"/>
  <c r="G144" i="8"/>
  <c r="G142" i="8"/>
  <c r="G140" i="8"/>
  <c r="G138" i="8"/>
  <c r="F17" i="1"/>
  <c r="G128" i="8"/>
  <c r="G98" i="8"/>
  <c r="G83" i="8"/>
  <c r="G53" i="8"/>
  <c r="F22" i="1"/>
  <c r="F18" i="1"/>
  <c r="F13" i="1"/>
  <c r="F27" i="13"/>
  <c r="F47" i="13"/>
  <c r="F67" i="13"/>
  <c r="F20" i="1" l="1"/>
  <c r="F16" i="16" l="1"/>
  <c r="F14" i="16"/>
  <c r="F12" i="16"/>
  <c r="F10" i="16"/>
  <c r="F8" i="16"/>
  <c r="F6" i="16"/>
  <c r="A6" i="16"/>
  <c r="F28" i="15"/>
  <c r="F26" i="15"/>
  <c r="F23" i="15"/>
  <c r="F20" i="15"/>
  <c r="F18" i="15"/>
  <c r="F16" i="15"/>
  <c r="F14" i="15"/>
  <c r="F12" i="15"/>
  <c r="F10" i="15"/>
  <c r="F8" i="15"/>
  <c r="A8" i="15"/>
  <c r="F6" i="15"/>
  <c r="A6" i="15"/>
  <c r="F84" i="14"/>
  <c r="F82" i="14"/>
  <c r="F80" i="14"/>
  <c r="F78" i="14"/>
  <c r="A77" i="14"/>
  <c r="F75" i="14"/>
  <c r="F73" i="14"/>
  <c r="F70" i="14"/>
  <c r="F67" i="14"/>
  <c r="F53" i="14"/>
  <c r="F44" i="14"/>
  <c r="F39" i="14"/>
  <c r="F32" i="14"/>
  <c r="F20" i="14"/>
  <c r="F7" i="14"/>
  <c r="A6" i="14"/>
  <c r="A6" i="13"/>
  <c r="F36" i="12"/>
  <c r="F34" i="12"/>
  <c r="F31" i="12"/>
  <c r="F29" i="12"/>
  <c r="F27" i="12"/>
  <c r="F25" i="12"/>
  <c r="F22" i="12"/>
  <c r="F19" i="12"/>
  <c r="F17" i="12"/>
  <c r="F15" i="12"/>
  <c r="F13" i="12"/>
  <c r="F10" i="12"/>
  <c r="F8" i="12"/>
  <c r="F6" i="12"/>
  <c r="A6" i="12"/>
  <c r="F81" i="11"/>
  <c r="F66" i="11"/>
  <c r="F51" i="11"/>
  <c r="F38" i="11"/>
  <c r="F36" i="11"/>
  <c r="F34" i="11"/>
  <c r="F32" i="11"/>
  <c r="F30" i="11"/>
  <c r="F29" i="11"/>
  <c r="F26" i="11"/>
  <c r="F24" i="11"/>
  <c r="F22" i="11"/>
  <c r="F20" i="11"/>
  <c r="F18" i="11"/>
  <c r="F16" i="11"/>
  <c r="F14" i="11"/>
  <c r="F12" i="11"/>
  <c r="F10" i="11"/>
  <c r="F8" i="11"/>
  <c r="F6" i="11"/>
  <c r="A6" i="11"/>
  <c r="F119" i="10"/>
  <c r="F117" i="10"/>
  <c r="F115" i="10"/>
  <c r="F113" i="10"/>
  <c r="F99" i="10"/>
  <c r="F87" i="10"/>
  <c r="F74" i="10"/>
  <c r="F61" i="10"/>
  <c r="F49" i="10"/>
  <c r="F47" i="10"/>
  <c r="F45" i="10"/>
  <c r="F43" i="10"/>
  <c r="F41" i="10"/>
  <c r="F39" i="10"/>
  <c r="F36" i="10"/>
  <c r="F35" i="10"/>
  <c r="F34" i="10"/>
  <c r="F33" i="10"/>
  <c r="F30" i="10"/>
  <c r="F28" i="10"/>
  <c r="F26" i="10"/>
  <c r="F24" i="10"/>
  <c r="F22" i="10"/>
  <c r="F20" i="10"/>
  <c r="F18" i="10"/>
  <c r="F16" i="10"/>
  <c r="F14" i="10"/>
  <c r="F12" i="10"/>
  <c r="F10" i="10"/>
  <c r="F8" i="10"/>
  <c r="F6" i="10"/>
  <c r="A6" i="10"/>
  <c r="G77" i="8"/>
  <c r="G69" i="8"/>
  <c r="G81" i="8"/>
  <c r="G73" i="8"/>
  <c r="G71" i="8"/>
  <c r="G53" i="5"/>
  <c r="G55" i="5"/>
  <c r="G30" i="5"/>
  <c r="G24" i="5"/>
  <c r="G124" i="8"/>
  <c r="G122" i="8"/>
  <c r="G114" i="8"/>
  <c r="G67" i="8"/>
  <c r="G45" i="8"/>
  <c r="G120" i="8"/>
  <c r="G118" i="8"/>
  <c r="G108" i="8"/>
  <c r="G47" i="5"/>
  <c r="G79" i="8"/>
  <c r="G29" i="8"/>
  <c r="G27" i="8"/>
  <c r="G116" i="8"/>
  <c r="G39" i="5"/>
  <c r="G96" i="8"/>
  <c r="G94" i="8"/>
  <c r="G92" i="8"/>
  <c r="G90" i="8"/>
  <c r="G88" i="8"/>
  <c r="G112" i="8"/>
  <c r="G25" i="8"/>
  <c r="G59" i="8"/>
  <c r="G31" i="8"/>
  <c r="G41" i="8"/>
  <c r="G33" i="8"/>
  <c r="G37" i="8" s="1"/>
  <c r="G15" i="8"/>
  <c r="G17" i="8"/>
  <c r="G19" i="8"/>
  <c r="G21" i="8"/>
  <c r="G23" i="8"/>
  <c r="G35" i="8"/>
  <c r="G47" i="8"/>
  <c r="G49" i="8"/>
  <c r="G51" i="8"/>
  <c r="G57" i="8"/>
  <c r="G61" i="8"/>
  <c r="G63" i="8"/>
  <c r="G65" i="8"/>
  <c r="G75" i="8"/>
  <c r="G106" i="8"/>
  <c r="G110" i="8"/>
  <c r="G126" i="8"/>
  <c r="G13" i="5"/>
  <c r="G15" i="5"/>
  <c r="G17" i="5"/>
  <c r="G26" i="5"/>
  <c r="G28" i="5"/>
  <c r="G37" i="5"/>
  <c r="G45" i="5"/>
  <c r="G49" i="5"/>
  <c r="G51" i="5"/>
  <c r="G57" i="5"/>
  <c r="G59" i="5"/>
  <c r="G61" i="5"/>
  <c r="G63" i="5"/>
  <c r="G43" i="8"/>
  <c r="G65" i="5" l="1"/>
  <c r="G32" i="5"/>
  <c r="G41" i="5"/>
  <c r="F16" i="1"/>
  <c r="F15" i="1" s="1"/>
  <c r="A29" i="13"/>
  <c r="A49" i="13" s="1"/>
  <c r="A10" i="15"/>
  <c r="A12" i="15" s="1"/>
  <c r="A8" i="16"/>
  <c r="A8" i="10"/>
  <c r="A8" i="11"/>
  <c r="A8" i="12"/>
  <c r="A10" i="16"/>
  <c r="A12" i="16" s="1"/>
  <c r="G19" i="5"/>
  <c r="G149" i="8" l="1"/>
  <c r="F12" i="1" s="1"/>
  <c r="F11" i="1" s="1"/>
  <c r="F29" i="1" s="1"/>
  <c r="F33" i="1" s="1"/>
  <c r="F35" i="1" s="1"/>
  <c r="F38" i="1" s="1"/>
  <c r="A14" i="16"/>
  <c r="A16" i="16"/>
  <c r="A15" i="12"/>
  <c r="A10" i="12"/>
  <c r="A10" i="11"/>
  <c r="A17" i="12"/>
  <c r="A13" i="12"/>
  <c r="A10" i="10"/>
  <c r="A14" i="15"/>
  <c r="A12" i="11" l="1"/>
  <c r="A19" i="12"/>
  <c r="A16" i="15"/>
  <c r="A12" i="10"/>
  <c r="A18" i="15"/>
  <c r="A14" i="11" l="1"/>
  <c r="A25" i="12"/>
  <c r="A14" i="10"/>
  <c r="A20" i="15"/>
  <c r="A23" i="15" s="1"/>
  <c r="A26" i="15" s="1"/>
  <c r="A28" i="15" s="1"/>
  <c r="A21" i="12"/>
  <c r="A27" i="12" s="1"/>
  <c r="A29" i="12" s="1"/>
  <c r="A31" i="12" l="1"/>
  <c r="A33" i="12" s="1"/>
  <c r="A36" i="12" s="1"/>
  <c r="A16" i="10"/>
  <c r="A18" i="10"/>
  <c r="A20" i="10" s="1"/>
  <c r="A16" i="11"/>
  <c r="A22" i="10" l="1"/>
  <c r="A24" i="10"/>
  <c r="A18" i="11"/>
  <c r="A20" i="11" l="1"/>
  <c r="A26" i="10"/>
  <c r="A28" i="10" s="1"/>
  <c r="A30" i="10" s="1"/>
  <c r="A32" i="10" s="1"/>
  <c r="A38" i="10" s="1"/>
  <c r="A41" i="10" s="1"/>
  <c r="A43" i="10" s="1"/>
  <c r="A45" i="10" s="1"/>
  <c r="A47" i="10" s="1"/>
  <c r="A49" i="10" s="1"/>
  <c r="A51" i="10" s="1"/>
  <c r="A63" i="10" s="1"/>
  <c r="A76" i="10" s="1"/>
  <c r="A89" i="10" s="1"/>
  <c r="A101" i="10" s="1"/>
  <c r="A115" i="10" s="1"/>
  <c r="A117" i="10" s="1"/>
  <c r="A119" i="10" s="1"/>
  <c r="A22" i="11" l="1"/>
  <c r="A24" i="11" s="1"/>
  <c r="A26" i="11" s="1"/>
  <c r="A28" i="11" s="1"/>
  <c r="A32" i="11" s="1"/>
  <c r="A34" i="11" s="1"/>
  <c r="A36" i="11" s="1"/>
  <c r="A38" i="11" s="1"/>
  <c r="A40" i="11" s="1"/>
  <c r="A53" i="11" s="1"/>
  <c r="A68" i="11" s="1"/>
</calcChain>
</file>

<file path=xl/sharedStrings.xml><?xml version="1.0" encoding="utf-8"?>
<sst xmlns="http://schemas.openxmlformats.org/spreadsheetml/2006/main" count="1072" uniqueCount="483">
  <si>
    <t>Investitor:</t>
  </si>
  <si>
    <t>Vrsta projektne dokumentacije:</t>
  </si>
  <si>
    <t>Objekt:</t>
  </si>
  <si>
    <t>Številka projekta:</t>
  </si>
  <si>
    <t>Kraj in datum izdelave načrta:</t>
  </si>
  <si>
    <t>POPIS DEL S PREDRAČUNOM</t>
  </si>
  <si>
    <t xml:space="preserve">REKAPITULACIJA </t>
  </si>
  <si>
    <t>Vrednosti so v EUR!</t>
  </si>
  <si>
    <t>Vrednost</t>
  </si>
  <si>
    <t>SKUPAJ:</t>
  </si>
  <si>
    <t>DDV:</t>
  </si>
  <si>
    <t>SKUPAJ Z DDV:</t>
  </si>
  <si>
    <t>REKAPITULACIJA</t>
  </si>
  <si>
    <t xml:space="preserve"> </t>
  </si>
  <si>
    <t>METEORNA KANALIZACIJA</t>
  </si>
  <si>
    <t>UVOD V PREDRAČUN</t>
  </si>
  <si>
    <t>OPOMBE K POPISU DEL</t>
  </si>
  <si>
    <t xml:space="preserve">Vse ostale površine, ki jih bo izvajalec potreboval za gradnjo in za organizacijo gradbišč, si bo moral priskbeti sam na svoje stroške.   </t>
  </si>
  <si>
    <t>Izvajalec je dolžan izvesti vsa dela kvalitetno, v skladu s predpisi, projektom, tehničnimi pogoji in v skladu z dobro gradbeno prakso.</t>
  </si>
  <si>
    <t>Izkopi za jarke, kanale in jaške vključujejo odmet na rob jarka oz. na tovorno vozilo in odvoz na deponijo</t>
  </si>
  <si>
    <t xml:space="preserve"> V postavkah kjer zemeljska dela niso posebej zavedena so le ta zajeta v sklopu osnovnih postavkah za zemeljska dela.</t>
  </si>
  <si>
    <t>Izvajalec mora v enotnih cenah upoštevati naslednje stroške, v kolikor le-ti niso upoštevani v posebnih postavkah:</t>
  </si>
  <si>
    <t>- vse stroške vezane na pripravo podlag in izdelavo dokumentacij PID in NOV;</t>
  </si>
  <si>
    <t>- vse stroške morebitnih upravljavskih in projektantskih nadzorov, ki so vezani na pogoje gradnje in potrebe izvajalca;</t>
  </si>
  <si>
    <t>- vse stroške za pridobitev začasnih površin za gradnjo  izven delovnega pasu (soglasja, odškodnine, itd.);</t>
  </si>
  <si>
    <t>- vse stroške v zvezi z začasnim odvozom, deponiranjem in vračanjem izkopanega materiala na mestih, kjer ga ne bo možno deponirati na gradbišču;</t>
  </si>
  <si>
    <t>- vse stroške za postavitev gradbišča, gradbiščnih objektov, ureditev začasnih deponij, tekoče vzdrževanje in odstranitev gradbišča;</t>
  </si>
  <si>
    <t>- deponije si zagotavlja izvajalec samna lastne stroške;</t>
  </si>
  <si>
    <t>- vse stroške za sanacijo in kultiviranje površin delovnega pasu in gradbiščnih površin po odstranitvi objektov;</t>
  </si>
  <si>
    <t>- vse stroške v zvezi s transporti po javnih poteh in cestah: morebitne odškodnine, morebitne sanacije cestišč zaradi poškodb med gradnjo itd.</t>
  </si>
  <si>
    <t>- stroške odvoza in zagotovitev odstranjevanja odpadnega gradbenega materiala skladno z zakonodajo na področju ravnanja z odpadki (odvoz na urejene deponije s taksami itd.)</t>
  </si>
  <si>
    <t>- vsi stroški za zagotavljanje varnosti in zdravja pri delu, zlasti stroške za vsa dela, ki izhajajo iz zahtev Varnostnega načrta</t>
  </si>
  <si>
    <t>- stroški odvoda meteorne vode iz gradbene jame in vode, ki se izceja iz bočnih strani izkopa, če je potrebno</t>
  </si>
  <si>
    <t>- stroški dela v kampadah zaradi oteženih geoloških razmer</t>
  </si>
  <si>
    <t>- stroški dela v nagnjenem terenu</t>
  </si>
  <si>
    <t>- stroški oteženega izkopa v mokrem terenu, izkop v vodi, prekop potokov itd.</t>
  </si>
  <si>
    <t>Ves cevni material, fazonski komadi, posebni kosi in armature, pokrovi jaškov, zračniki, jaški in podobni gragbeni produkti in prefabrikati vključujejo transport, montažo ter spojni in tesnilni material vstrezne kvalitete.</t>
  </si>
  <si>
    <t>Vsi kanalizacijski jaški morajo biti vodotesni in prestati tesnili preizkus za podtlak 0.5 bar brez poškodb.</t>
  </si>
  <si>
    <t>Vgrajeni gradbeni izdelki iz PVC, PP in PE ne smejo biti starejši od enega leta in ne smejo biti poškodovani ali kazati znakov dolgotrajne izpostavitve sončni svetlovi (npr. razbarvanost in krhkost).</t>
  </si>
  <si>
    <t>Opombe:</t>
  </si>
  <si>
    <t>Cena zavarovanja izkopa je zajeta v ceni postavke za izkop</t>
  </si>
  <si>
    <t>Cene na enoto in vrednosti so v EUR brez DDV!</t>
  </si>
  <si>
    <t>Poz.</t>
  </si>
  <si>
    <t>Opis postavke</t>
  </si>
  <si>
    <t>Enota</t>
  </si>
  <si>
    <t>Količina</t>
  </si>
  <si>
    <t>Cena</t>
  </si>
  <si>
    <t>I.</t>
  </si>
  <si>
    <t>PREDDELA</t>
  </si>
  <si>
    <t>Zakoličba trase kanala z niveliranjem</t>
  </si>
  <si>
    <t>m1</t>
  </si>
  <si>
    <t>Naprava gradbenih profilov za kanale in cevovode</t>
  </si>
  <si>
    <t>kos</t>
  </si>
  <si>
    <t>kpl</t>
  </si>
  <si>
    <t>II.</t>
  </si>
  <si>
    <t>ZEMELJSKA DELA</t>
  </si>
  <si>
    <t>m3</t>
  </si>
  <si>
    <t>m2</t>
  </si>
  <si>
    <t>Ročno planiranje in valjanje z zbijanjem dna jarka s točnostjo +/- 3cm do EV = 40 N/mm2</t>
  </si>
  <si>
    <t>Odvoz viška materiala od izkopa v deponijo gradbenega materiala komplet z razplaniranjem materiala in stroški deponije</t>
  </si>
  <si>
    <t>III.</t>
  </si>
  <si>
    <t>GRADBENA DELA</t>
  </si>
  <si>
    <t>IV.</t>
  </si>
  <si>
    <t>DOBAVA IN MONTAŽA CEVNEGA MATERIALA TER DRUGA DELA</t>
  </si>
  <si>
    <t>Dobava in vgraditev prezračevanega pokrova iz duktilne litine krožnega prereza 600 mm, z nosilnostjo D 400 KN, komplet z prefabriciranim betonskim obročem, razberemenilnim obročem in tesnilnim materoalom za zagotovitev vodotesnodti stikov</t>
  </si>
  <si>
    <t xml:space="preserve">Mehansko in visokotlačno čiščenje kanalizacijskih cevi z ispiranjem za potrebe izvedbe pregleda kanalizacijskih cevi s kamero in preizkusa tesnosti </t>
  </si>
  <si>
    <t xml:space="preserve">Dobava in polaganje indikator opozorilnega traku z nerjavečo jekleno žico  z napisom "kanalizacija"
</t>
  </si>
  <si>
    <t>Vrednosti so v EUR brez DDV!</t>
  </si>
  <si>
    <t>I. PREDDELA - SKUPAJ:</t>
  </si>
  <si>
    <t>II. ZEMELJSKA DELA - SKUPAJ:</t>
  </si>
  <si>
    <t>III. GRADBENA DELA - SKUPAJ:</t>
  </si>
  <si>
    <t>IV. DOBAVA IN MONTAŽA CEVNEGA MATERIALA TER DRUGA DELA - SKUPAJ:</t>
  </si>
  <si>
    <t>Zakoličba vseh obstoječih podzemnih komunalnih naprav v območju gradbenega posega s strani upravljalca le teh</t>
  </si>
  <si>
    <t>Pregled kanalizacijskih cevi s kamero po predhodno izvedenem čiščenju, komplet z predajo dvd posnetka pregleda, slik kanalizacije in poročilom z opisom dejanskega stanja  - tudi okroglost cevi.</t>
  </si>
  <si>
    <t xml:space="preserve">  METEORNA KANALIZACIJA - SKUPAJ:</t>
  </si>
  <si>
    <t>Zakoličba obstoječih podzemnih komunalnih naprav v območju gradbenega posega s strani upravljalca le teh</t>
  </si>
  <si>
    <t>Zakoličba osi ceste z zavarovanjem</t>
  </si>
  <si>
    <t>Zakoličba gradbenih profilov z zavarovanjem</t>
  </si>
  <si>
    <t>Dobava in vgraditev predfabriciranih dvignjenih  robnikov iz cementnega betona s prerezom 15/25 cm na betonsko posteljico C12/15</t>
  </si>
  <si>
    <t xml:space="preserve">Dobava temelja za prometni znak iz cementnega betona C12/15 do 0.1 m3/temelj </t>
  </si>
  <si>
    <t xml:space="preserve">  CESTE - SKUPAJ:</t>
  </si>
  <si>
    <t>- vse stroške izdelave geodetskega posnetka izvedenega stanja za potrebe izdelave dkumentacije PID v štirih izvodih v analogni obliki, 1 x v digitalni obliki .dwg/.doc/.pdf in vpis grajenih vodov v kataster komunalne infrastrukture;</t>
  </si>
  <si>
    <t xml:space="preserve">- vsa črpanja vode in ureditev  začasnega odvodnajvanja  z črpanjem obstoječe kanalizacije </t>
  </si>
  <si>
    <t xml:space="preserve">- stroške izvajanja dnevne fotodokumentacije poteka del in tedenske predaje posnetkov naročniku v elektronski obliki na zgoščenki. </t>
  </si>
  <si>
    <t xml:space="preserve">Dobava, montaža, uporaba in demontaža varovalnega opaža jarka v vertikalnem izkopu. </t>
  </si>
  <si>
    <t xml:space="preserve">Izvajalec mora vršit sprotno notranjo kontrolo nad kvaliteto materialov ki jih vgrajuje,  zbitosti, tesnosti kanalizacije in stanja položene ter zasute kanalizacijske cevi. </t>
  </si>
  <si>
    <t>Obračun cevi se vrši od točke začetka cevne povezave do točke konca cevne povezave merjeno tlorisno (kolena in fazoni so del razdalje, padci in višinke razlike morajo bit zajete v enotnih cenah postavke), jaški niso del cevne povezave ampak samostojni obračunski element</t>
  </si>
  <si>
    <t xml:space="preserve">Vsi izkopi, prevozi in zasipi se obračunavajo v raščenem stanju oziroma vgrajenem </t>
  </si>
  <si>
    <t>V ENOTNIH CENAH MORAJO  BITI ZAJETI STROŠKI</t>
  </si>
  <si>
    <t>Izdelava zemeljeskega planuma</t>
  </si>
  <si>
    <t>Izdelava finega planuma zgornjega ustroja pred asfaltiranjem</t>
  </si>
  <si>
    <t>Dobava in vgraditev predfabriciranih pogreznjenih  robnikov iz cementnega betona s prerezom 15/25 cm na betonsko posteljico C12/15</t>
  </si>
  <si>
    <t>4</t>
  </si>
  <si>
    <t>Pri zemeljskih delih je uporabljena kategorizacija zemljin od 1 do 5 ( 1.kat. plodna zemljina, 2.kat slabo nosilna zemljina, 3.kat. vezljiva in nevezljiva zrnata zemljina, 4. mehka kamnina (obstoječa voz. Konstrukcija) in 5.kat. trda kamnina .</t>
  </si>
  <si>
    <t>Urejanje prometa za čas gradnjeceste in kanalizacije, ob gradnji se zagotovi dostope k stanovanjskim objektom</t>
  </si>
  <si>
    <t>2</t>
  </si>
  <si>
    <t>3</t>
  </si>
  <si>
    <t>5</t>
  </si>
  <si>
    <t>OPREMA CESTE</t>
  </si>
  <si>
    <t>VOZIŠČNE KONSTRUKCIJE</t>
  </si>
  <si>
    <t>III. VOZIŠČNE KONSTRUKCIJE - SKUPAJ:</t>
  </si>
  <si>
    <t>6</t>
  </si>
  <si>
    <t>7</t>
  </si>
  <si>
    <t>8</t>
  </si>
  <si>
    <t>1</t>
  </si>
  <si>
    <t>Humusiranje  v debelini do 15 cm in zatravitev s travnim semenom</t>
  </si>
  <si>
    <t>V.</t>
  </si>
  <si>
    <t>V. OPREMA CESTE - SKUPAJ:</t>
  </si>
  <si>
    <t>Rezanje  asfaltnih plasti s talno diamantno žago na mestih asfaltnih uvozov ter navezav na obstoječe stanje, debelina do 6 cm</t>
  </si>
  <si>
    <t>Prilagoditev pokrovov obstoječih jaškov na nove kote zunanje ureditve (dvigovanje ali spuščanje obstoječih pokrovov)</t>
  </si>
  <si>
    <t>Izdelava jaška v sestavi: betonski podstavek C12/15 1,30 x 1,30 m, višine do 0,40 m  na podložni beton d=10 cm, betonska cev fi 80 cm, AB konusni nastavek 80/60 cm, z vsem opažnim in dobavo vsega potrevnega materiala za izvedbo jaška, vključno z izdelavo mulde, vpadne cevi, vtokom in iztokom z navezavami na PP ali drugo kanalsko cev. Dejanska višina jaška je določena z niveleto kanala in višino terena in se prilagaja z višino in številom betonskih cevi in pokrova. Višina jaška do 1.00m</t>
  </si>
  <si>
    <t>Strojni izkop humusa  v sloju debeline do 20 cm z nakladanjem in odvozom v začasno deponijo za kasnejše ponovno razgrinjanje</t>
  </si>
  <si>
    <t xml:space="preserve">Strojni in deloma ročni izkopi (v bližini drugih objektov in vodov) za jarke, kanale, revizijske jaške v terenu IV. kategorije širine do 1.0m in globine do 1.0m, vključno z odmetom na rob jarka oz. na tovorno vozilo in odvoz na trajno ali začasno deponijo. </t>
  </si>
  <si>
    <t xml:space="preserve">METEORNA KANALIZACIJA </t>
  </si>
  <si>
    <t xml:space="preserve">Izdelava nevezane nosilne plasti enakomerno zrnatega drobljenca D32 iz kamnine v debelini plasti do 25 cm  </t>
  </si>
  <si>
    <t>Dobava in vgraditev predfabriciranih pogreznjenih  robnikov iz cementnega betona s prerezom 8/20 cm na betonsko posteljico C12/15</t>
  </si>
  <si>
    <t>Izdelava obrabnozaporne plasti bitumenskega betona AC 8 surf B50/70,A5  v debelini 5 cm (pločnik)</t>
  </si>
  <si>
    <t>Dobava in vgrajevanje ustreznega zasipnega materiala tampon  s komprimiranjem v plasteh po 30 cm (zasip jarka vozne površine)</t>
  </si>
  <si>
    <t>Dobava in polaganje PE  kanalizacijskih cevi  SN4 DN 200,  vključno s betonsko posteljico iz cementnega betona C 12/15 debeline 10cm in kompletnim obbetoniranjem s cementnim betonom C 12/15 do višine 10 cm nad temenom cevi</t>
  </si>
  <si>
    <t>Izdelava nevezane nosilne plasti enakomerno zrnatega drobljenca D100 iz kamnine v debelini plasti do 35 cm  (kamnita greda)</t>
  </si>
  <si>
    <t>IV</t>
  </si>
  <si>
    <t xml:space="preserve">Izdelava tankoslojnih talnih označb z enokomponentno belo barvo, strojno deb. plasti suhe snovi 250 mikrometrov, perle 250 g/m2, širine 12 cm </t>
  </si>
  <si>
    <t xml:space="preserve">Izdelava tankoslojnih talnih označb z enokomponentno belo barvo, ročno deb. plasti suhe snovi 250 mikrometrov, perle 250 g/m2, širine 50 cm </t>
  </si>
  <si>
    <t>kg</t>
  </si>
  <si>
    <t>Dobava in vgrajevanje armaturnih mrež iz vlečene jeklene žice B500A s premerom od 4 do 12 mm, mase od 4 do 6 kg/m2</t>
  </si>
  <si>
    <t>IV. GRADBENA DELA - SKUPAJ:</t>
  </si>
  <si>
    <t>V</t>
  </si>
  <si>
    <t>Dobava in vgradnja  fazonskega komada odcepi 45° za priključke na glavno meteorno kanalizacijsko linijo in kolena s premeri od DN 200 do DN315  Komad naj bo kompatibilen z zahtevami za kanalizacijske cevi glavnega kanala</t>
  </si>
  <si>
    <t>Izdelava jaška v sestavi: betonski podstavek C12/15 1,30 x 1,30 m, višine do 0,40 m  na podložni beton d=10 cm, betonska cev fi 80 cm, AB konusni nastavek 80/60 cm, z vsem opažnim in dobavo vsega potrevnega materiala za izvedbo jaška, vključno z izdelavo mulde, vpadne cevi, vtokom in iztokom z navezavami na PP ali drugo kanalsko cev. Dejanska višina jaška je določena z niveleto kanala in višino terena in se prilagaja z višino in številom betonskih cevi in pokrova. Višina jaška od 1.00 do 1.50m</t>
  </si>
  <si>
    <t>Izvedba priklopa nove meteorne kanalizacije na obstoječe kanalizacijske jaške in obstoječe kanalizacijske cevi skupaj z vsemi pomožnimi deli</t>
  </si>
  <si>
    <t>Rušenje obstoječih asfaltnih plasti   z nakladanjem in odvozom na deponijo skupaj s stroški deponije</t>
  </si>
  <si>
    <t>Rušenje beronskih robnikov  z nakladanjem in odvozom na deponijo skupaj s stroški deponije</t>
  </si>
  <si>
    <t>9</t>
  </si>
  <si>
    <t>10</t>
  </si>
  <si>
    <t>11</t>
  </si>
  <si>
    <t>13</t>
  </si>
  <si>
    <t>14</t>
  </si>
  <si>
    <t>Izvedba križanja meteorne kanalizacije z drugimi komunalnimi vodi z vgradnjo zaščitne cevi preseka do 400 mm (zaščitna PVC cevi), komplet</t>
  </si>
  <si>
    <t>Dobava in polaganje PE  kanalizacijskih cevi  SN4 DN 250,  vključno s betonsko posteljico iz cementnega betona C 12/15 debeline 10cm in kompletnim obbetoniranjem s cementnim betonom C 12/15 do višine 10 cm nad temenom cevi</t>
  </si>
  <si>
    <t>Dobava in ugradnja prefabriciranega peskolova, iz betonske cevi  krožnega prereza 500 mm, globine do 1.3 m, komplet z AB temeljem C16/20, AB razbremenilnim obročem/vencem C25/30, LTŽ cestno  rešetko 400x400mm nosilnosti 250 kN in potrebnimi nastavki za iztočno cev ter tesnilnim materialom (P)</t>
  </si>
  <si>
    <t>NAČRT ZUNANJE UREDITVE IN KOMUNALNE INFRASTRUKTURE</t>
  </si>
  <si>
    <t>Rušenje betonskih travnih plošč z nakladanjem ruševin na prevozno sredstvo in odvozom v trajno deponijo skupaj s stroški deponije</t>
  </si>
  <si>
    <t>Rezkanje obstoječega asfalta v povprečni debelini 5cm za izvedbo nadgradnje z nakladanjem na prevozno sredstvo in odvozom na trajno deponijo skupaj s stroški deponije</t>
  </si>
  <si>
    <t>Čiščenje terena z odstranitvijo grmičevja in  štirih dreves z nakladnejm in odvozom na trajno deponijo skupaj s stroški deponije</t>
  </si>
  <si>
    <t>Široki strojni in deloma ročni izkopi (v bližini drugih objektov in vodov) obstoječe voziščne konstrukcije  v terenu IV. Kategorije vključno z nakladanjem na tovorno vozilo in odvoz na trajno ali začasno deponijo</t>
  </si>
  <si>
    <t>Široki strojni in deloma ročni izkopi (v bližini drugih objektov in vodov)  terena III. Kategorije vključno z nakladanjem na tovorno vozilo in odvoz na trajno  deponijo</t>
  </si>
  <si>
    <t>Izdelava izravnave obstoječega asfalta z bitumnom vezane zgornje nosilne plasti drobljenca  AC 16 base B50/70,A3 v povprečni debelini 5 cm (minimalno 3cm)</t>
  </si>
  <si>
    <t>Pobrizg obstoječega asfalta z bitumensko emulzijo pred nagradnjo</t>
  </si>
  <si>
    <t>Izdelava z bitumnom vezane zgornje nosilne plasti drobljenca  AC 22 base B50/70,A3 v debelini 6 cm (dostopne ceste)</t>
  </si>
  <si>
    <t>Izdelava obrabnozaporne plasti bitumenskega betona AC 8 surf B50/70,A3  v debelini 3.0 cm</t>
  </si>
  <si>
    <t>Dobava in vgradnja perforiranih travnih betonskih plošč debeline 6 cm na podložno plast peska 0/4mm debeline 3cm na predhodno pripravljeni tamponski podlagi</t>
  </si>
  <si>
    <t xml:space="preserve">Izdevaba zatravljene berme za robnikom širine 30-35cm </t>
  </si>
  <si>
    <t>Izdelava enostranskega podprtega opaža za talne plošče višine 20cm</t>
  </si>
  <si>
    <t>Priprava in vgraditev mešanice cementnega betona C25/30; XC4; XD3; XF4; PV-II v prerez do 0.15 m3/m1 - talne plošče</t>
  </si>
  <si>
    <t>Izdelava dilatacij v talni plošči z vgradnjo armaturnih ojačitev, jeklenih moznikov, zareovanjem in kitanjem stika z trajnoelastičnim kitom</t>
  </si>
  <si>
    <t>Dobava in vgradnja prometnih zapornic dolžine l=3.20m skupaj z nosilnimi stebrički, komplet s stebrički za kontrolo odpiranja in zapiranja zapornic in svem ostalim dodatnim materialom</t>
  </si>
  <si>
    <t>Dobava in pritrditev  prometneih znakov iz aluminijaste plocevine, z odsevno folijo 2. vrste, velikosti 600 mm in dobava in vgraditev stebrica za prometni znak iz vročecinkane jeklene cevi preseka 64 mm, dolžina cevi 3200 mm</t>
  </si>
  <si>
    <t>Dobava in pritrditev  prometneih znakov iz aluminijaste plocevine, z odsevno folijo 2. vrste, velikosti 300X600 mm in dobava in vgraditev stebrica za prometni znak iz vročecinkane jeklene cevi preseka 64 mm, dolžina cevi 1200 mm</t>
  </si>
  <si>
    <t xml:space="preserve">Izdelava tankoslojnih talnih označb z enokomponentno belo barvo, strojno deb. plasti suhe snovi 250 mikrometrov, perle 250 g/m2, širine 30 cm </t>
  </si>
  <si>
    <t>Izdelava tankoslojnih  talnih označb polja za usmerjanje prometa z enokomponentno belo barvo, ročno deb. plasti suhe snovi 250 mikrometrov, perle 250 g/m2</t>
  </si>
  <si>
    <t>Izdelava tankoslojnih talnih označb puščice  na prometnih površinah z enokomponentno belo barvo na rdeči pravokotni podlagi, ročno deb. plasti suhe snovi 250 mikrometrov, perle 250 g/m2, višina 3.0m</t>
  </si>
  <si>
    <t>Izdelava tankoslojnih talnih simbolov trikotnika na prometni površinii z enokomponentno belo barvo, ročno deb. plasti suhe snovi 250 mikrometrov, perle 250 g/m2, višina 3.0 m.</t>
  </si>
  <si>
    <t>Izdelava tankoslojnih talnih označb z enokomponentno rumenobarvo, ročno deb. plasti suhe snovi 250 mikrometrov, perle 250 g/m2, napis  "INTERVENCIJSKA POT" višine  1.60m</t>
  </si>
  <si>
    <t>Doplačilo za izdelavo prekinjene talne označbe strojno</t>
  </si>
  <si>
    <t>CESTE</t>
  </si>
  <si>
    <t xml:space="preserve">SPLOŠNA BOLNICA dr. Franca Derganca </t>
  </si>
  <si>
    <t>Ulica padlih borcev 13 a</t>
  </si>
  <si>
    <t>5290 Šempeter pri Gorici</t>
  </si>
  <si>
    <t>PZI</t>
  </si>
  <si>
    <t>Umestitev parkirnih zapornic na območju SBNG</t>
  </si>
  <si>
    <t>PROMETNA INFRASTRUKTURA</t>
  </si>
  <si>
    <t>NAČRT ZUNANJE UREDITVE</t>
  </si>
  <si>
    <t>NAČRT ZUNANJEUREDITVE I</t>
  </si>
  <si>
    <t>GRADBENA in ELEKTROINSTALACIJSKA DELA</t>
  </si>
  <si>
    <t>ZUNANJA UREDITEV IN KOMUNALNA INFRASTRUKTURA</t>
  </si>
  <si>
    <t>RAZNA NEPREDVIDENA DELA 7%</t>
  </si>
  <si>
    <t>IZDELAVA PID PROJEKTA</t>
  </si>
  <si>
    <t>Post.</t>
  </si>
  <si>
    <t>Opis</t>
  </si>
  <si>
    <t>Cena/enoto</t>
  </si>
  <si>
    <t>Vrednost EUR</t>
  </si>
  <si>
    <t>Parkirni sistem in videonadzor</t>
  </si>
  <si>
    <r>
      <t xml:space="preserve">Opombe:                                                                                                                                                                                                                                                                                                                                                                                       
*        meja obdelave TK povezav v načrtu je prehod v objekt, vključno z izvedbo prehoda oz. preboja v objekt
*       cevni razvod od kabelskih jaškov do enot parkirnega sistema je zajet v postavki B1
*       cevi za polaganje v zemljo proizvajalca Stigma d.o.o. se, če so prekrite z 0,8m zemljine, ne deformirajo nad dopustno mejo oz. jih ni potrebno obbetonirati.                                                                                                                                                                          *       </t>
    </r>
    <r>
      <rPr>
        <b/>
        <i/>
        <sz val="11"/>
        <rFont val="Arial Narrow"/>
        <family val="2"/>
        <charset val="238"/>
      </rPr>
      <t>rezanje, rušenje in ponovna vgradnja asfalta in robnikov ni predmet načrta</t>
    </r>
  </si>
  <si>
    <t>Trasiranje nove trase kabelske kanalizacije</t>
  </si>
  <si>
    <t>m</t>
  </si>
  <si>
    <t>Trasiranje obstoječe trase kabelske kanalizacije glavnega dovodnega kabla od lokacije obstoječe prostostoječe razdelilne omare do vstopa kabla v objekt, vris v PZI načrt za vnos v PID načrt  (OCENA)</t>
  </si>
  <si>
    <t>Zakoličba vseh ostalih obstoječih podzemnih komunalnih vodov - vodovod, elektrika, telekomunikacije, kanalizacija, ….</t>
  </si>
  <si>
    <t>Zaščita obstoječega dovodnega napajalnega kabla, rušenje temelja obstoječe PS R 0, odvoz na deponijo</t>
  </si>
  <si>
    <t>Izkop kabelskega jarka v terenu III. in IV. ktg. širine do 0,45 m in globine do 1 m - upoštevano 80% celotnega izkopa</t>
  </si>
  <si>
    <r>
      <t>m</t>
    </r>
    <r>
      <rPr>
        <vertAlign val="superscript"/>
        <sz val="10"/>
        <rFont val="Arial CE"/>
        <family val="2"/>
        <charset val="238"/>
      </rPr>
      <t>3</t>
    </r>
  </si>
  <si>
    <t>Izkop kabelskega jarka v terenu V. in VI. ktg.  širine do 0,45 m in globine do 1 m  - upoštevano 20% celotnega izkopa</t>
  </si>
  <si>
    <t>Fino planiranje in utrjevanje dna jarka pred položitvijo peščene oziroma betonske posteljice</t>
  </si>
  <si>
    <r>
      <t>m</t>
    </r>
    <r>
      <rPr>
        <vertAlign val="superscript"/>
        <sz val="10"/>
        <rFont val="Arial CE"/>
        <family val="2"/>
        <charset val="238"/>
      </rPr>
      <t>2</t>
    </r>
  </si>
  <si>
    <t>Izdelava posteljice iz agregatnega materiala frakcije 0-4 mm v debelini plasti d=10 cm in obsip cevi z agregatnim materialom frakcije 0-4 m v debelini plasti d=10 cm nad temenom cevi</t>
  </si>
  <si>
    <t>Izdelava posteljice iz betona C12/15 v debelini plasti d=10 cm in obbetoniranjem cevi v debelini plasti d=10 cm nad temenom cevi, polaganje ozemljilnega valjanca</t>
  </si>
  <si>
    <t>Zasip kabelskega jarka s tamponskim gramozem frakcije 0-32 mm s komprimiranjem v slojih po 15 cm, polaganje PVC opozorilnega traku</t>
  </si>
  <si>
    <t xml:space="preserve">Zasip jarka z izkopanim materialom z nabijanjem po slojih 15 cm s prebrano zemljo do vrha jarka oziroma do vrha brežine ali zelenice, polaganje PVC opozorilnega traku
</t>
  </si>
  <si>
    <t>Ureditev zelenice z zatravitvijo na območju brežine in travnika za postavitev v prvotno stanje</t>
  </si>
  <si>
    <t>Nakladanje in odvoz odvečnega materiala na deponijo oddaljeno do 20 km, vključno s stroški deponiranja</t>
  </si>
  <si>
    <t>PE HD cev skupaj z original čepi, vodotesnimi spoji, distančniki, koleni, …, položena v kabelski rov</t>
  </si>
  <si>
    <t xml:space="preserve"> -f110mm</t>
  </si>
  <si>
    <t xml:space="preserve"> -f75 mm</t>
  </si>
  <si>
    <t xml:space="preserve"> -f50 mm</t>
  </si>
  <si>
    <t xml:space="preserve"> -f40 mm</t>
  </si>
  <si>
    <t>PE cev  skupaj z original čepi, vodotesnimi spoji, distančniki, koleni, …, položena v kabelski rov</t>
  </si>
  <si>
    <t xml:space="preserve"> -2x f50 mm (dvojček)</t>
  </si>
  <si>
    <t>Ozemljilni trak – ploščati vodnik FeZn 25x4 mm položen v  v kabelski rov</t>
  </si>
  <si>
    <t>Križna sponka iz nerjavečega materiala za povezavo med ploščatimi vodniki</t>
  </si>
  <si>
    <t>Protikorozijska zaščita valjanca z bitumensko maso pri prehodu iz kabelskega rova na plano</t>
  </si>
  <si>
    <t>Rdeč PVC opozorilni trak z napisom "POZOR ELEKTRIKA" položen v kabelski rov</t>
  </si>
  <si>
    <t>Rumen PVC opozorilni trak z napisom "POZOR TELEKOMUNIKACIJSKI KABEL" položen v kabelski rov</t>
  </si>
  <si>
    <t>Izdelava kabelskega jaška notranjih dimenzij 60x60x88 cm v zelenici (količine za izdelavo enega jaška) - predfabriciran kot npr. tip Jadranka</t>
  </si>
  <si>
    <t>- strojni in deloma ročni izkop jame dimenzij (axbxg): 1,1 x 1,1 x 1,15 m v terenu III. do VI. ktg.</t>
  </si>
  <si>
    <t>- planiranje dna gradbene jame</t>
  </si>
  <si>
    <t>- polaganje filca</t>
  </si>
  <si>
    <r>
      <t>- izdelava podlage s podložnim betonom C12/15, prereza 0,1m</t>
    </r>
    <r>
      <rPr>
        <vertAlign val="superscript"/>
        <sz val="11"/>
        <rFont val="Arial Narrow"/>
        <family val="2"/>
        <charset val="238"/>
      </rPr>
      <t>3</t>
    </r>
    <r>
      <rPr>
        <sz val="11"/>
        <rFont val="Arial Narrow"/>
        <family val="2"/>
        <charset val="238"/>
      </rPr>
      <t>/m</t>
    </r>
    <r>
      <rPr>
        <vertAlign val="superscript"/>
        <sz val="11"/>
        <rFont val="Arial Narrow"/>
        <family val="2"/>
        <charset val="238"/>
      </rPr>
      <t>2</t>
    </r>
    <r>
      <rPr>
        <sz val="11"/>
        <rFont val="Arial Narrow"/>
        <family val="2"/>
        <charset val="238"/>
      </rPr>
      <t>, v debelini 10cm</t>
    </r>
  </si>
  <si>
    <t xml:space="preserve">- vgradnja prefabriciranega betonskega kabelskega jaška kot npr. tip Jadranka notranjih dimenzij 60x60x88 cm </t>
  </si>
  <si>
    <t>- izdelava odprtine v steni jaška  za uvod cevi kabelske kanalizacije v jašek, obdelava odprtine v steni s finim ometom po izvedbi kabelske kanalizacije</t>
  </si>
  <si>
    <t>- vgradnja enojnega LTŽ pokrova z odprtino 600x600 mm z napisom ELEKTRIKA in nosilnostjo 125 kN skupaj z okvirjem</t>
  </si>
  <si>
    <t>- zasipnje sten okoli jaška s tamponskim gramozom in delno z izkopanim materialom s komprimiranjem do potrebne zbitosti, finalno planiranje</t>
  </si>
  <si>
    <t>- nakladanje in odvoz odvečnega materiala (merjeno v raščenem stanju) na deponijo oddaljeno do 20 km, vključno s stroški deponiranja</t>
  </si>
  <si>
    <t>KJ 60x60x88 cm</t>
  </si>
  <si>
    <t>Izdelava kabelskega jaška notranjih dimenzij 50x50x65 cm v pločniku ali zelenici (količine za izdelavo enega jaška) - predfabriciran</t>
  </si>
  <si>
    <t>- strojni in deloma ročni izkop jame dimenzij (axbxg): 0,8 x 0,8 x 0,85 m v terenu III. do IV. ktg.</t>
  </si>
  <si>
    <t xml:space="preserve"> - vgradnja prefabriciranega betonskega kabelskega jaška notranjih dimenzij 50x50x45 cm </t>
  </si>
  <si>
    <t xml:space="preserve"> - vgradnja prefabriciranega podaljška betonskega kabelskega jaška, notranjih dimenzij 50x50x20 cm, pritrditev na osnovni jašek</t>
  </si>
  <si>
    <t>- vgradnja enojnega LTŽ pokrova z odprtino 500x500 mm z napisom ELEKTRIKA in nosilnostjo 125 kN skupaj z okvirjem</t>
  </si>
  <si>
    <t>- zasipnje sten okoli jaška s tamponskim gramozom in delno z izkopanim materialom, utrjevanje po slojih 20 cm, finalno planiranje</t>
  </si>
  <si>
    <t>KJ 50x50x65 cm</t>
  </si>
  <si>
    <t>Izdelava kabelskega jaška notranjih dimenzij 40x40x58 cm v pločniku  (količine za izdelavo enega jaška) - predfabriciran kot npr. tip Jadranka</t>
  </si>
  <si>
    <t xml:space="preserve"> - strojni in deloma ročni izkop jame dimenzij (axbxg): 0,6x0,6x0,75 m v terenu III. do VI. ktg. (80% v terenu III. do IV. in 20% v terenu V. do VI. ktg.)</t>
  </si>
  <si>
    <t xml:space="preserve"> - vgradnja prefabriciranega betonskega kabelskega jaška kot npr. tip Jadranka notranjih dimenzij 40x40x38 cm </t>
  </si>
  <si>
    <t xml:space="preserve"> - vgradnja prefabriciranega podaljška betonskega kabelskega jaška kot npr. tip Jadranka notranjih dimenzij 40x40x20 cm, pritrditev na osnovni jašek</t>
  </si>
  <si>
    <t xml:space="preserve"> - vgradnja enojnega LTŽ pokrova z odprtino 400x400 mm z napisom ELEKTRIKA in nosilnostjo 125 kN skupaj z okvirjem</t>
  </si>
  <si>
    <t>KJ 40x40x58 cm</t>
  </si>
  <si>
    <t>Izdelava kabelskega jaška notranjih dimenzij 40x40x38 cm v pločniku  (količine za izdelavo enega jaška) - predfabriciran kot npr. tip Jadranka</t>
  </si>
  <si>
    <t>KJ 40x40x38 cm</t>
  </si>
  <si>
    <t>Izdelava temelja za omare PS R 1,  PS R 2, PS R 0  (količine za izdelavo enega temelja)</t>
  </si>
  <si>
    <t>- strojni in deloma ročni izkop jame dimenzij (axbxg): 0,9 x 0,5 x 1,0 m v terenu III. do VI. ktg. (80% v terenu III. do IV. in 20% v terenu V. do VI. ktg.)</t>
  </si>
  <si>
    <r>
      <t>- izdelava podlage s podložnim betonom C12/15, prereza 0,1m</t>
    </r>
    <r>
      <rPr>
        <vertAlign val="superscript"/>
        <sz val="11"/>
        <rFont val="Arial Narrow"/>
        <family val="2"/>
        <charset val="238"/>
      </rPr>
      <t>3</t>
    </r>
    <r>
      <rPr>
        <sz val="11"/>
        <rFont val="Arial Narrow"/>
        <family val="2"/>
        <charset val="238"/>
      </rPr>
      <t>/m</t>
    </r>
    <r>
      <rPr>
        <vertAlign val="superscript"/>
        <sz val="11"/>
        <rFont val="Arial Narrow"/>
        <family val="2"/>
        <charset val="238"/>
      </rPr>
      <t>2</t>
    </r>
    <r>
      <rPr>
        <sz val="11"/>
        <rFont val="Arial Narrow"/>
        <family val="2"/>
        <charset val="238"/>
      </rPr>
      <t>, v debelini 10 cm</t>
    </r>
  </si>
  <si>
    <t>- izdelava opaža sten in demontaža opaža po betoniranju</t>
  </si>
  <si>
    <t>- dobava in vgradnja aramturnega železa (mreže in palice ustreznih profilov)</t>
  </si>
  <si>
    <t>- dobava in vgradnja sidrnega vijaka za pritrditev omare na temelj, dimenzije M12 x 250 x 80 mm</t>
  </si>
  <si>
    <r>
      <t>- dobava in vgradnja betona C25/30, prereza 0,2 m</t>
    </r>
    <r>
      <rPr>
        <vertAlign val="superscript"/>
        <sz val="11"/>
        <rFont val="Arial Narrow"/>
        <family val="2"/>
        <charset val="238"/>
      </rPr>
      <t>3</t>
    </r>
    <r>
      <rPr>
        <sz val="11"/>
        <rFont val="Arial Narrow"/>
        <family val="2"/>
        <charset val="238"/>
      </rPr>
      <t>/m</t>
    </r>
    <r>
      <rPr>
        <vertAlign val="superscript"/>
        <sz val="11"/>
        <rFont val="Arial Narrow"/>
        <family val="2"/>
        <charset val="238"/>
      </rPr>
      <t>2</t>
    </r>
    <r>
      <rPr>
        <sz val="11"/>
        <rFont val="Arial Narrow"/>
        <family val="2"/>
        <charset val="238"/>
      </rPr>
      <t xml:space="preserve">, v temelj dimenzij (axbxh): 0,7 x 0,3 x 1,5 m </t>
    </r>
  </si>
  <si>
    <t>- dobava in vgradnja cevi  f110 mm dolžine 1,5 m, za uvod kablov v omarico</t>
  </si>
  <si>
    <t>- zasipnje sten okoli temelja s tamponskim gramozom in delno z izkopanim materialom, utrjevanje po slojih 20cm, finalno planiranje</t>
  </si>
  <si>
    <t>Temelj za omaro (OCENA)</t>
  </si>
  <si>
    <t>Izvedba vodotesnega preboja   f50 mm  oz. prehoda v objekt 
(optični kabli)</t>
  </si>
  <si>
    <t>Mehanska zaščita obstoječih TK vodov in obbetoniranje TK obstoječih vodov v povozni površini v dolžini 50m - izdelava posteljice iz betona C12/15 v debelini plasti d=10 cm in obbetoniranjem cevi v debelini plasti d=10 cm nad temenom cevi</t>
  </si>
  <si>
    <t>Izvedba križanj kabelske kanalizacije z ostalimi podzemnimi komunalnimi instalacijami (skladno s "Smernice in navodila za izbiro, polaganje in prevzem elektroenergetskih kablov nazivne napetosti 1kV do 35kV – Elektro inštitut Milan Vidmar – Študija št. 2090, september 2011")</t>
  </si>
  <si>
    <t>Skupaj:</t>
  </si>
  <si>
    <t>Cestna razsvetljava</t>
  </si>
  <si>
    <r>
      <t xml:space="preserve">Opombe:                                                                                                                                                                                                                                                                                                                                                                                       
*       kabelska kanalizacija za CR poteka večinoma v skupnem rovu kab. kanalizacije parkirnih sistemov, zajete so količine za izvedbo kabelske trase CR izven skupne trase 
*       cevi za polaganje v zemljo proizvajalca Stigma d.o.o. se, če so prekrite z 0,8m zemljine, ne deformirajo nad dopustno mejo oz. jih ni potrebno obbetonirati.                                                                                                                                                                          </t>
    </r>
    <r>
      <rPr>
        <b/>
        <i/>
        <sz val="11"/>
        <rFont val="Arial Narrow"/>
        <family val="2"/>
        <charset val="238"/>
      </rPr>
      <t>*       rezanje, rušenje in ponovna vgradnja asfalta in robnikov ni predmet načrta</t>
    </r>
  </si>
  <si>
    <t>Rušenje temelja obstoječe svetilke, odvoz na deponijo 
(zasip, ureditev zg. ustroja ni predmet načrta)</t>
  </si>
  <si>
    <t>Izkop kabelskega jarka v terenu V. in VI. ktg.  širine do 0,45 m  in globine do 1,m - upoštevano 20% celotnega izkopa</t>
  </si>
  <si>
    <t xml:space="preserve"> -f63 mm</t>
  </si>
  <si>
    <t>Ozemljilni trak – ploščati vodnik FeZn 25x4 mm položen v  v kabelski rov, navezava na ozemljilo parkirnih sistemov</t>
  </si>
  <si>
    <t>Izdelava temelja za steber cestne razsvetljave višine  7 m - sidrna plošča (količine za izdelavo enega temelja)</t>
  </si>
  <si>
    <t>- strojni in deloma ročni izkop jame dimenzij (axbxg): 1,0 x 1,0 x 1,1 m v terenu III. do IV. ktg.</t>
  </si>
  <si>
    <t>- vgradnja aramturnega železa (mreže in palice ustreznih profilov)</t>
  </si>
  <si>
    <t>- sidrni vijak za pritrditev kandelabra na temelj, dimenzij M18 x 600 x 220 mm</t>
  </si>
  <si>
    <r>
      <t>- vgradnja betona C25/30, prereza 0,2 m</t>
    </r>
    <r>
      <rPr>
        <vertAlign val="superscript"/>
        <sz val="11"/>
        <rFont val="Arial Narrow"/>
        <family val="2"/>
        <charset val="238"/>
      </rPr>
      <t>3</t>
    </r>
    <r>
      <rPr>
        <sz val="11"/>
        <rFont val="Arial Narrow"/>
        <family val="2"/>
        <charset val="238"/>
      </rPr>
      <t>/m</t>
    </r>
    <r>
      <rPr>
        <vertAlign val="superscript"/>
        <sz val="11"/>
        <rFont val="Arial Narrow"/>
        <family val="2"/>
        <charset val="238"/>
      </rPr>
      <t>2</t>
    </r>
    <r>
      <rPr>
        <sz val="11"/>
        <rFont val="Arial Narrow"/>
        <family val="2"/>
        <charset val="238"/>
      </rPr>
      <t xml:space="preserve">, v temelj dimenzij (axbxg): 0,8 x 0,8 x 1,0 m </t>
    </r>
  </si>
  <si>
    <t>- vgradnja do 1x stigmaflex cevi  f90 mm, dolžine 1,0 m, za uvod kablov v kandelaber</t>
  </si>
  <si>
    <t>- zasipnje sten okoli jaška s tamponskim gramozom in delno z izkopanim materialom, utrjevanje po slojih 20cm, finalno planiranje</t>
  </si>
  <si>
    <t>- zaključno dobetoniranje temelja in vrh, ki gleda iz zemlje, zalikamo v blagem nagibu</t>
  </si>
  <si>
    <t>Temelj za steber višine 7 m - sidrna plošča</t>
  </si>
  <si>
    <t>Izdelava temelja za steber zunanje razsvetljave višine 10 m - sidrna plošča (količine za izdelavo enega temelja)</t>
  </si>
  <si>
    <t>- strojni in deloma ročni izkop jame dimenzij (axbxg): 1,4 x 1,4 x 1,1 m v terenu III. do VI. ktg. (80% v terenu III. do IV. in 20% v terenu V. do VI. ktg.)</t>
  </si>
  <si>
    <t>- sidrni vijak za pritrditev kandelabra na temelj, dimenzij M20 x 600 x 270 mm</t>
  </si>
  <si>
    <r>
      <t>- vgradnja betona C25/30, prereza 0,2 m</t>
    </r>
    <r>
      <rPr>
        <vertAlign val="superscript"/>
        <sz val="11"/>
        <rFont val="Arial Narrow"/>
        <family val="2"/>
        <charset val="238"/>
      </rPr>
      <t>3</t>
    </r>
    <r>
      <rPr>
        <sz val="11"/>
        <rFont val="Arial Narrow"/>
        <family val="2"/>
        <charset val="238"/>
      </rPr>
      <t>/m</t>
    </r>
    <r>
      <rPr>
        <vertAlign val="superscript"/>
        <sz val="11"/>
        <rFont val="Arial Narrow"/>
        <family val="2"/>
        <charset val="238"/>
      </rPr>
      <t>2</t>
    </r>
    <r>
      <rPr>
        <sz val="11"/>
        <rFont val="Arial Narrow"/>
        <family val="2"/>
        <charset val="238"/>
      </rPr>
      <t xml:space="preserve">, v temelj dimenzij (axbxg): 1,2x1,2x0,4 m + 0,6x0,6x0,6 m </t>
    </r>
  </si>
  <si>
    <t>- vgradnja do 3x stigmaflex cevi  f63 mm, dolžine 1,0 m, za uvod kablov v kandelaber</t>
  </si>
  <si>
    <t>- zasipnje sten okoli jaška s tamponskim gramozom in z izkopanim materialom, utrjevanje po slojih 20cm, finalno planiranje</t>
  </si>
  <si>
    <t>Temelj za steber višine 10 m - sidrna plošča</t>
  </si>
  <si>
    <t>Vodovni material - parkirni sistem in videonadzor</t>
  </si>
  <si>
    <t>Opombe:                                                                                                                                                                                                                                                                                                                *      kabelska trasa od preboja v objekt do priključega mesta optičnega kabla ni predmet načrta, ocenjena dolžina kabelske trase je 100 m, predviden je potek 50 m po obstoječih kabelskih policah in 50 m v novi trdi PVC cevi f40 mm                                                                                                                                                            
*   tip signalnih in napajalnih kablov se prilagodi izbrani opremi
*   pred ukinitvijo obstoječe PS R 0, ugotoviti trenutne porabnike
*   material in delo za zagotavljanje nadaljnega napajanja obstoječih      porabnikov iz nove PS R 0 ni predmet načrta</t>
  </si>
  <si>
    <t>Vzpostavitev breznapetostnega stanja v obstoječi PS R 0 ter ponovni priklop po izvedbi del, posnetek obstoječega stanja napajanja porabnikov, ugotavljanje pripadnosti obstoječih tokokrogov</t>
  </si>
  <si>
    <t>Odklop in demontaža obstoječe PS R 0, odvoz na deponijo, zaščita gl. dovodnega kabla</t>
  </si>
  <si>
    <r>
      <t>Zamenjava kabelskega čevlja na obstoječem dovodnem kablu,  Al/Cu 240 mm</t>
    </r>
    <r>
      <rPr>
        <vertAlign val="superscript"/>
        <sz val="11"/>
        <rFont val="Arial Narrow"/>
        <family val="2"/>
      </rPr>
      <t>2</t>
    </r>
    <r>
      <rPr>
        <sz val="11"/>
        <color theme="1"/>
        <rFont val="Calibri"/>
        <family val="2"/>
        <charset val="238"/>
        <scheme val="minor"/>
      </rPr>
      <t>,  M12, kabelski končnik, toploskrča cev z lepilom za zaščito kabelskega čevlja, priklop kabla</t>
    </r>
  </si>
  <si>
    <t>SKUPNA TRASA</t>
  </si>
  <si>
    <r>
      <t>Kabel FG16OR16 5x6mm</t>
    </r>
    <r>
      <rPr>
        <vertAlign val="superscript"/>
        <sz val="11"/>
        <rFont val="Arial Narrow"/>
        <family val="2"/>
      </rPr>
      <t>2</t>
    </r>
    <r>
      <rPr>
        <sz val="11"/>
        <color theme="1"/>
        <rFont val="Calibri"/>
        <family val="2"/>
        <charset val="238"/>
        <scheme val="minor"/>
      </rPr>
      <t xml:space="preserve"> uvlečen v novo kabelsko kanalizacijo ter v objektu položen na obstoječe police oz. kabelsko traso </t>
    </r>
  </si>
  <si>
    <t>(OCENA)</t>
  </si>
  <si>
    <t>Optični kabel "SM", 12 vlaken,  z ojačano izolacijo odporno proti glodalcem, uvlečen v novo kabelsko kanalizacijo ter v objektu položen na obstoječe police oz. kabelsko traso (ločen kabel za posamezno omaro)</t>
  </si>
  <si>
    <t>Zaključitev vlakna optičnega kabla na konektorju in spajalnem panelu</t>
  </si>
  <si>
    <t>Izdelava kabelskih napisnih ploščic iz obstojne trde plastike črkovnimi in številčnimi oznakami elementov, komplet s pritrdilnim materialom za namestitev pri elementu, pri delilniku/omarici, v jaških</t>
  </si>
  <si>
    <t>Ravna plastična instalacijska cev (VRM-TURBO), položena nadometno, z razvodnimi dozami in pritrdilnim materialom</t>
  </si>
  <si>
    <t>- 40/35,8 mm</t>
  </si>
  <si>
    <t>PARKIRNI SISTEM - ZAPOSLENI in OBISKOVALCI</t>
  </si>
  <si>
    <r>
      <t>Kabel FG16OR16 3x1,5mm</t>
    </r>
    <r>
      <rPr>
        <vertAlign val="superscript"/>
        <sz val="11"/>
        <rFont val="Arial Narrow"/>
        <family val="2"/>
      </rPr>
      <t>2</t>
    </r>
    <r>
      <rPr>
        <sz val="11"/>
        <color theme="1"/>
        <rFont val="Calibri"/>
        <family val="2"/>
        <charset val="238"/>
        <scheme val="minor"/>
      </rPr>
      <t xml:space="preserve"> uvlečen v novo kabelsko kanalizacijo</t>
    </r>
  </si>
  <si>
    <t>Komunikacijski kabel S/FTP Cat.6A 4x2x23AWG uvlečen v novo kabelsko kanalizacijo</t>
  </si>
  <si>
    <t>Kom. priključni kabel S/FTP Cat.6A 4x2x23AWG, dolžine 2m</t>
  </si>
  <si>
    <t xml:space="preserve">Signalni kabel YSLY-JZ 4x1,0mm2 uvlečen v novo kabelsko kanalizacijo </t>
  </si>
  <si>
    <t>PVC rebrasta  instalacijska cev (FXP),  položena  v liti beton v prometnem otoku</t>
  </si>
  <si>
    <t xml:space="preserve"> - 32/24,3 mm </t>
  </si>
  <si>
    <t>Električni sestavi - parkrini sistem</t>
  </si>
  <si>
    <t xml:space="preserve">Opombe:                                                                                                                                                                                                                                           
*   velikost prostosotoječe omare  se prilagodi potrebam izbrane opreme
*   vezalne sheme razdelilnih omar dopolni in dostavi za PID dobavitelj opreme ali izvajalec
*   pred ukinitvijo obstoječe PS R 0, ugotoviti trenutne porabnike
</t>
  </si>
  <si>
    <t>Prostostoječa  omara - nova PS R 0</t>
  </si>
  <si>
    <t xml:space="preserve"> - prostostoječa  omara iz nerjaveče pločevine, dimenzij (šxvxg): 600 x 900 x 300 mm (stopnja IP zaščite na prah in vodo je IP54, stopnja odpornosti na udarce je IK08), s podstavkom dimenzij (šxvxg): 600 x 100 x 300 mm, montirana na betonski temelj, opremljena z montažno ploščo, PEN zbiralko z izolatorji, enokrilna vrata (z vgrajeno ročko na tritočkovno zapiralo z možnostjo vstavitve polcilindričnega zapirala za vgradnjo tipske ključavnice), opremljena s strešico proti dežju (enokapna strešica), napisno tablico, predalom za načrte ter opremljena z sledečimi elementi:</t>
  </si>
  <si>
    <t xml:space="preserve"> - univerzalni nosilec zbiralk sistem 60 mm, 3 polni, končno prekritje za nosilec zbiralk,  - gola bakrena zbiralka, dolžine 2000 mm, dimenzij 20x5 mm, termoplastični lahko snemljiv pokrov zbiralčnega sistema - zaščita pred neposrednim dotikom, skupaj z nosilcem</t>
  </si>
  <si>
    <t xml:space="preserve"> - horizontalni varovalčni ločilnik za sistem BUS 60, tripolni, HVL-00 3-p   z  varovalkami 100 A gG </t>
  </si>
  <si>
    <r>
      <t>- prenapetostni zaščitni odvodnik I. in II. stopnje, I</t>
    </r>
    <r>
      <rPr>
        <vertAlign val="subscript"/>
        <sz val="11"/>
        <rFont val="Arial Narrow"/>
        <family val="2"/>
        <charset val="238"/>
      </rPr>
      <t>imp</t>
    </r>
    <r>
      <rPr>
        <sz val="11"/>
        <rFont val="Arial Narrow"/>
        <family val="2"/>
        <charset val="238"/>
      </rPr>
      <t xml:space="preserve"> (10/350)= 25 kA, I</t>
    </r>
    <r>
      <rPr>
        <vertAlign val="subscript"/>
        <sz val="11"/>
        <rFont val="Arial Narrow"/>
        <family val="2"/>
        <charset val="238"/>
      </rPr>
      <t>n</t>
    </r>
    <r>
      <rPr>
        <sz val="11"/>
        <rFont val="Arial Narrow"/>
        <family val="2"/>
        <charset val="238"/>
      </rPr>
      <t xml:space="preserve"> (8/20)= 25 kA, tripolni, s prikazom stanja</t>
    </r>
  </si>
  <si>
    <t>- končno stikalo - kontaktni javljalnik, montiran na okvir vrat</t>
  </si>
  <si>
    <t>- servisna svetilka</t>
  </si>
  <si>
    <t>- vtičnica 230V AC, 16A, DIN letev</t>
  </si>
  <si>
    <t xml:space="preserve"> - cilindrični varovalčni ločilnik, 690V, 3p, 32A, s cilindričnim talilnim vložkom CH10 - 25A gG</t>
  </si>
  <si>
    <t xml:space="preserve"> - cilindrični varovalčni ločilnik, 690V, 1p, 32A, s cilindričnim talilnim vložkom CH10 - 10A gG</t>
  </si>
  <si>
    <t xml:space="preserve"> - cilindrični varovalčni ločilnik, 690V, 1p, 32A, s cilindričnim talilnim vložkom CH10 - 6A gG</t>
  </si>
  <si>
    <r>
      <t>- instalacijski odklopnik, 230V, I</t>
    </r>
    <r>
      <rPr>
        <vertAlign val="subscript"/>
        <sz val="11"/>
        <rFont val="Arial Narrow"/>
        <family val="2"/>
        <charset val="238"/>
      </rPr>
      <t>cu</t>
    </r>
    <r>
      <rPr>
        <sz val="11"/>
        <rFont val="Arial Narrow"/>
        <family val="2"/>
        <charset val="238"/>
      </rPr>
      <t xml:space="preserve"> = 10 kA, enopolni,C6A</t>
    </r>
  </si>
  <si>
    <t>- zaščitno stikalo na diferenčni tok z nadtokovno zaščito, 230V, KZS 1M, C10A/30 mA</t>
  </si>
  <si>
    <t>- krmilno stikalo za vgr. na DIN letev, 16A, kontaktni sklop 1x (1-0-2)</t>
  </si>
  <si>
    <t>- nočna krmilna naprava z zunanjim senzorjem</t>
  </si>
  <si>
    <t xml:space="preserve"> - kontaktor 25A, krmilna napetost 230V AC, 4xNO</t>
  </si>
  <si>
    <t>- energetske in krmilne vrstne sponke, montaža na DIN letev</t>
  </si>
  <si>
    <t>- PE - priključni blok, montaža na DIN letev</t>
  </si>
  <si>
    <t>- N - priključni blok, montaža na DIN letev</t>
  </si>
  <si>
    <t>- sistem viličastih zbiralk L1, L2, L3</t>
  </si>
  <si>
    <t>- ožičenje omare, s kanali za ožičenje, prekrivnimi ploščami, montažnimi letvami, napisnimi ploščicami opreme električnega sestava in kablov, uvodnicami, pritrdilnim in ostalim drobnim materialom, predal za načrte, izdelava krmilnih in vezalnih načrtov, predaja dokumentacije in certifikatov</t>
  </si>
  <si>
    <t>Skupaj PS R 0</t>
  </si>
  <si>
    <t>Prostostoječa  omara - PS R 1 (parkrini sistem - obiskovalci)</t>
  </si>
  <si>
    <t xml:space="preserve"> - prostostoječa  omara iz nerjaveče pločevine, dimenzij (šxvxg): 600 x 1200 x 300 mm (stopnja IP zaščite na prah in vodo je IP54, stopnja odpornosti na udarce  je IK08), s podstavkom dimenzij (šxvxg): 600 x 100 x 300 mm, montirana na betonski temelj, opremljena z montažno ploščo, PE, N zbiralko z izolatorji,  enokrilna vrata (z vgrajeno ročko na tritočkovno zapiralo z možnostjo vstavitve polcilindričnega zapirala za vgradnjo tipske ključavnice), opremljena s strešico proti dežju (enokapna strešica), napisno tablico ter opremljena z sledečimi elementi:</t>
  </si>
  <si>
    <r>
      <t>- glavno bremensko ločilno stikalo za vgradnjo na DIN letev, I</t>
    </r>
    <r>
      <rPr>
        <vertAlign val="subscript"/>
        <sz val="11"/>
        <rFont val="Arial Narrow"/>
        <family val="2"/>
        <charset val="238"/>
      </rPr>
      <t>n</t>
    </r>
    <r>
      <rPr>
        <sz val="11"/>
        <rFont val="Arial Narrow"/>
        <family val="2"/>
        <charset val="238"/>
      </rPr>
      <t>= 25 A, kontaktni sklop 3x (0-1), z indikacijo položaja kontakta</t>
    </r>
  </si>
  <si>
    <t>- ventilator s filtrom za prezračevanje omare, 230V AC, izhodni filter in termostat za prezračevanje 0-60°C s kontaktom NZ</t>
  </si>
  <si>
    <t>- električni grelec 230V AC, za razvlaževanje omare, regulator temp. in vlage, 0-60°C, 50 - 90%, s preklopnim kontaktom NO/NZ</t>
  </si>
  <si>
    <t>- vtičnica 230V AC, 16A, z prenap. zaščito III. stopnje, DIN letev</t>
  </si>
  <si>
    <r>
      <t>- instalacijski odklopnik, 230V, I</t>
    </r>
    <r>
      <rPr>
        <vertAlign val="subscript"/>
        <sz val="11"/>
        <rFont val="Arial Narrow"/>
        <family val="2"/>
        <charset val="238"/>
      </rPr>
      <t>cu</t>
    </r>
    <r>
      <rPr>
        <sz val="11"/>
        <rFont val="Arial Narrow"/>
        <family val="2"/>
        <charset val="238"/>
      </rPr>
      <t xml:space="preserve"> = 10 kA, enopolni,C10A</t>
    </r>
  </si>
  <si>
    <r>
      <t>- instalacijski odklopnik, 230V, I</t>
    </r>
    <r>
      <rPr>
        <vertAlign val="subscript"/>
        <sz val="11"/>
        <rFont val="Arial Narrow"/>
        <family val="2"/>
        <charset val="238"/>
      </rPr>
      <t>cu</t>
    </r>
    <r>
      <rPr>
        <sz val="11"/>
        <rFont val="Arial Narrow"/>
        <family val="2"/>
        <charset val="238"/>
      </rPr>
      <t xml:space="preserve"> = 10 kA, enopolni,C16A</t>
    </r>
  </si>
  <si>
    <t>- miniaturni rele, krmilna napetost 230V AC,  4x preklopni kontakt NO/NZ 12A, s podnožjem za DIN letev</t>
  </si>
  <si>
    <t>Skupaj PS R 1</t>
  </si>
  <si>
    <t>Prostostoječa  omara - PS R 2 (parkrini sistem - zaposleni)</t>
  </si>
  <si>
    <t>- instalacijski odklopnik, 230V, enopolni,C6A</t>
  </si>
  <si>
    <t>- instalacijski odklopnik, 230V, enopolni,C10A</t>
  </si>
  <si>
    <t>- instalacijski odklopnik, 230V, enopolni,C16A</t>
  </si>
  <si>
    <t>Skupaj PS R 2</t>
  </si>
  <si>
    <t xml:space="preserve">Opombe:                                                                                                                                                                                                                                           
*   navedene so količine za obe lokaciji-zaposleni, obiskovalci
*  dispozicija samodejnih plačilnih terminalov predvideva namestitev pod obstoječe nadstreške, izgradnja ločenega novega nadstreška ni predvidena 
*  ponudba mora zajemati aktivno (industrijska ethernet stikala, ostala krmilna oprema) in pasivno opremo (optični delilniki, spajalni paneli RJ45/CAT 6, zaključevanje kablov) za potrebe parkirnega sistema, ki bo nameščena v PS R 1 in 2 </t>
  </si>
  <si>
    <t>Parkirni sistem</t>
  </si>
  <si>
    <t>Vstopni terminal, sestavljen iz:</t>
  </si>
  <si>
    <t xml:space="preserve"> - napajanje 230VAC, 50 Hz</t>
  </si>
  <si>
    <t xml:space="preserve"> - temp. območje delovanja,  – 20° C do + 60°C,  IP54</t>
  </si>
  <si>
    <t xml:space="preserve"> - distributor listkov velike debeline (do 250 g/m2, kar je približno 0,25 mm) z jasnim tiskanjem podatkov in črno-belo ali dvodimenzionalno črtno kodo (QR koda) za samodejno branje</t>
  </si>
  <si>
    <t xml:space="preserve"> - računalniško vezje za nadzor odpiranja zapornice</t>
  </si>
  <si>
    <t xml:space="preserve"> - osvetljen zaslon za navodila za uporabo</t>
  </si>
  <si>
    <t xml:space="preserve"> - induktivni elektromagnetni detektor vozil - Cu vodnik v povozni površini, 1x zanka prisotnost, 1x detektor zanke</t>
  </si>
  <si>
    <t xml:space="preserve"> - nastavljiv notranji sistem štetja razpoložljivih parkirnih mest</t>
  </si>
  <si>
    <t xml:space="preserve"> - notranji čitalnik transponderskih kartic za sezonske vstopnice</t>
  </si>
  <si>
    <t xml:space="preserve"> - videointercom, dnevno/nočna kamera, zvočnik, pozivna tipka, vhodi in izhodi za daljinsko upravljanje vratnih ključavnic in druge opreme, PoE, odprt vmesnik z integracijo IP telefona, podporo za SIP</t>
  </si>
  <si>
    <t xml:space="preserve"> - hladilni ventilator</t>
  </si>
  <si>
    <t xml:space="preserve"> - termostatski grelec</t>
  </si>
  <si>
    <t>Izstopni terminal, sestavljen iz:</t>
  </si>
  <si>
    <t xml:space="preserve"> - čitalnik listkov</t>
  </si>
  <si>
    <t xml:space="preserve"> - rač. vezje za krmiljenje različnih naprav, nameščenih v postaji</t>
  </si>
  <si>
    <t xml:space="preserve"> - notranji čitalnik kartic transponderja za sezonske vstopnice</t>
  </si>
  <si>
    <t>Zapornica</t>
  </si>
  <si>
    <t xml:space="preserve"> - hitra zapornica dolžine 2,5 metra, za intenzivno uporabo (do 10.000/24h ciklov), priprava temelja za zapornico, izveden po zahtevah dobavitelja zapornice</t>
  </si>
  <si>
    <t xml:space="preserve"> - par fotocelic, stebriček za fotocelico  s temeljem</t>
  </si>
  <si>
    <t xml:space="preserve"> - induktivni elektromagnetni detektor vozil - Cu vodnik  v povozni površini, 1x zanka varovanje, 1x detektor zanke</t>
  </si>
  <si>
    <t>Obvestilna tabla</t>
  </si>
  <si>
    <t xml:space="preserve"> - LED panel z indikacijo zasedenosti parkirišča in rdečo/zelenim semaforjem, ETH povezava</t>
  </si>
  <si>
    <t>Stacionarni UHF RFID čitalec</t>
  </si>
  <si>
    <t xml:space="preserve"> - napajanje 24VDC, PoE</t>
  </si>
  <si>
    <t xml:space="preserve"> - direktna povezava v oblak</t>
  </si>
  <si>
    <t xml:space="preserve">- UV-odporna aktivna površina </t>
  </si>
  <si>
    <t>- LED diagnostika</t>
  </si>
  <si>
    <t xml:space="preserve"> - montažni material za namestitev na drog</t>
  </si>
  <si>
    <t>- Rf drog, fi40mm, h=1,5m, s sidrno ploščo in vijalki</t>
  </si>
  <si>
    <t>Samodejni plačilni terminal, sestavljen iz:</t>
  </si>
  <si>
    <t xml:space="preserve"> - računalniško vezje za nadzor različnih naprav, nameščenih v blagajni, in za izračun parkirnine</t>
  </si>
  <si>
    <t xml:space="preserve"> - osvetljen zaslon za uporabniška navodila stranki </t>
  </si>
  <si>
    <t xml:space="preserve"> - izbirnik kovancev (programiran za prepoznavanje šestih kovancev od 5 centov do 2 evra)</t>
  </si>
  <si>
    <t xml:space="preserve"> - tovarniško programabilni čitalnik bankovcev za sprejem do 4 apoenov bankovcev po vaši izbiri (od 5 do 50 evrov), opremljen z zlagalnikom s kapaciteto približno 400 bankovcev</t>
  </si>
  <si>
    <t xml:space="preserve"> - lijak za menjavo kovancev z recirkulatorjem, ki lahko shrani do več kot 1000 kovancev za 6 tipov kovancev</t>
  </si>
  <si>
    <t xml:space="preserve"> - tiskalnik za uporabniške račune in za sestavljanje poročil o dnevnem plačilnem prometu</t>
  </si>
  <si>
    <t xml:space="preserve"> - funkcija izgubljene vstopnice za tiste, ki so izgubili vstopni listek</t>
  </si>
  <si>
    <t>Centralna postaja za upravljanje parkirišča</t>
  </si>
  <si>
    <t>- mini PC brez ventilatorja, OS Win10, z monitorjem, tipkovnico in miško, na katerem sta nameščena programska oprema za nadzor in upravljanje parkirišča, programska oprema za upravljanje z abonentskimi karticami ter strojna in prog. oprema videonadzornega sistema</t>
  </si>
  <si>
    <t>Delovna postaja za upravljanje z abonentskimi karticami</t>
  </si>
  <si>
    <t>Postaja za kodiranje in upravljanje naročnin s standardnimi transponderskimi karticami (ocena 1000 kos) skupaj s strojno (bralnikom) in programsko opremo za PC z OS Win10, integracija v centralno postajo za upravljanje parkirišča.</t>
  </si>
  <si>
    <t>Programska oprema za nadzor in upravljanje parkirišča</t>
  </si>
  <si>
    <t>Programske nastavitve in zagon parkrinega sistema</t>
  </si>
  <si>
    <t>Videonadzor</t>
  </si>
  <si>
    <t>Videonadzorna dnevno/nočna barvna IP kamera, v protivandalskem 'bullet' ohišju (IP67), IR LED za nočno osvetljevanje kadra, PoE napajanje kamere, delovno okolje od -20° do +50°, skupaj s pritrdilnim materialom za montažo na steber</t>
  </si>
  <si>
    <t>Videonadzorna dnevno/nočna barvna IP kamera, v protivandalskem 'kupola' ohišju (IP67), IR LED za nočno osvetljevanje kadra, PoE napajanje kamere, delovno okolje od -20° do +50°, skupaj s pritrdilnim materialom za montažo strop nadtsreška blagajne</t>
  </si>
  <si>
    <t>Industrijska ethernet stikala, PoE Ethernet vrata 10/100BaseT(X) RJ45 konektor in SM SC konektor, min 1xDI, 1xDO,  delovno okolje od -20° do +60°, namestitev v PS R 1 in 2, za priklop PoE kamer in ostale opreme parkrinega sistema</t>
  </si>
  <si>
    <t xml:space="preserve">Strojna in programska oprema za shranjevanje, pregledovanje in distribucijo posnetkov IP videonadzornega sistema, kapaciteto arhiviranja za vsako kamero določiti po željah investitorja, licence za kamere, integracija v centralno postajo za upravljanje parkirišča, zagon sistema
</t>
  </si>
  <si>
    <t>Raven okrogli steber s  temeljem, višine 3 m, za montažo na sidrne vijake, vročecinkane izvedbe (nanos cinka mora biti v skladu s standardom EN ISO 1461 minimalno 86 mm) - debelina stene posameznega segmenta je 3 mm, privarjena sidrna plošča, s konzolo za montažo do dveh videonadzornih kamer, postavljen na temelj z sidrnimi vijaki, priklop ozemljitvenega valjanca na steber</t>
  </si>
  <si>
    <t>Skupaj parkirni sistem</t>
  </si>
  <si>
    <t>Opombe:                                                                                                                                                                                                                                           
*</t>
  </si>
  <si>
    <t>Vzpostavitev breznapetostnega stanja v obstoječem prižigališču cestne razsvetljave oziroma odklop napajanja tangirane veje javne razsvetljave s strani vzdrževalca ter ponovni priklop po izvedbi del, posnetek obstoječega stanja napajanja porabnikov, ugotavljanje pripadnosti obstoječih tokokrogov</t>
  </si>
  <si>
    <t>Izvedba 4-žilne kabelske spojke (IP68, do 16mm2) v kabelskem jašku, med novim in obstoječim kablom CR</t>
  </si>
  <si>
    <t xml:space="preserve">Odklop in demontaža obstoječe svetilke in stebra cestne razsvetljave s pomočjo avtodvigala (hiab s košaro), odvoz skladišče vzdrževalca cestne razsvetljave </t>
  </si>
  <si>
    <r>
      <t>Kabel NAYY-J 4x16 + 2,5mm</t>
    </r>
    <r>
      <rPr>
        <vertAlign val="superscript"/>
        <sz val="11"/>
        <rFont val="Arial Narrow"/>
        <family val="2"/>
        <charset val="238"/>
      </rPr>
      <t>2</t>
    </r>
    <r>
      <rPr>
        <sz val="11"/>
        <rFont val="Arial Narrow"/>
        <family val="2"/>
        <charset val="238"/>
      </rPr>
      <t xml:space="preserve"> uvlečen v kabelsko kanalizacijo</t>
    </r>
  </si>
  <si>
    <r>
      <t>Kabelski tulci za zaključek kabla NAYY-J 4x16 + 2,5 mm</t>
    </r>
    <r>
      <rPr>
        <vertAlign val="superscript"/>
        <sz val="11"/>
        <rFont val="Arial Narrow"/>
        <family val="2"/>
        <charset val="238"/>
      </rPr>
      <t>2</t>
    </r>
    <r>
      <rPr>
        <sz val="11"/>
        <rFont val="Arial Narrow"/>
        <family val="2"/>
        <charset val="238"/>
      </rPr>
      <t>, toploskrčne cevi z lepilom za zaščito kabelskih tulcev, priklop kabla na priključno ploščo v stebru CR, toplokrčni zaključni čep za neizkoriščeno žilo</t>
    </r>
  </si>
  <si>
    <t>Raven trisegmenti, okrogli steber cestne razsvetljave, višine 7 m, prilagojen za montažo na sidrne vijake, vročecinkane izvedbe (nanos cinka mora biti v skladu s standardom EN ISO 1461 minimalno 86 mm) - debelina stene posameznega segmenta je 3 mm, privarjena sidrna plošča dimenzij: 250x250x12 mm, vrh kandelabra prilagojen za direktni natik svetilke (f=60mm), s priključno ploščo (MVL 435/2), s cevno varovalko 6A  in ožičenjem FG16OR16 3x2,5 mm2  od priključne plošče do svetilke, postavljen na temelj z avtodvigalom, priklop ozemljitvenega valjanca na steber</t>
  </si>
  <si>
    <t>Raven štirisegmenti, okrogli steber cestne razsvetljave, višine 10 m, prilagojen za montažo na sidrne vijake, vročecinkane izvedbe (nanos cinka mora biti v skladu s standardom EN ISO 1461 minimalno 86 mm) - debelina stene prvega segmenta je 4 mm, ostalih treh pa 3 mm, privarjena sidrna plošča dimenzij: 300x300x15 mm, vrh kandelabra prilagojen za direktni natik svetilke (f=60mm), s priključno ploščo (MVL 435/2), s cevno varovalko 6A  in ožičenjem FG16OR16 3x2,5 mm2  od priključne plošče do svetilke, postavljen na temelj z avtodvigalom, priklop ozemljitvenega valjanca na steber), postavljen na temelj z avtodvigalom, priklop ozemljitvenega valjanca na steber</t>
  </si>
  <si>
    <t xml:space="preserve">LED svetilka cestne razsvetljave, ustreza kot npr.NAIT MT-24LED 3000K 40W CO  (MT light) </t>
  </si>
  <si>
    <t>Cestna optika, full cut-off
CCT: 3000 K
CRI: ≥70
Svetlobni izkoristek LED svetilke: minimalno 123 lm/W
Minimalni svetlobni tok LED svetilke: 4954,4 lm
Gonilni tok LED modula: maksimalno 540 mA
Efektivna priključna moč LED svetilke: maksimalno 40,25 W
Vhodna napetost: 220…240 V, 50-60 Hz
Delovna temperatura: -40 to +55 °C
LED gonilnik s termično zaščito in prenapetostno zaščito minimalno 10 kV
ENEC certifikat
EU poreklo
5 let garancije na celotno LED svetilko
ULOR = 0
Električni zaščitni razred (IEC): ZR I (ZR II na zahtevo)
Temperatura ambienta: Ta=55°C</t>
  </si>
  <si>
    <t xml:space="preserve">LED svetilka cestne razsvetljave, ustreza kot npr.NAIT MT-24LED 3000K 30W H3 (MT light) </t>
  </si>
  <si>
    <t>Cestna optika, full cut-off
CCT: 3000 K
CRI: ≥70
Svetlobni izkoristek LED svetilke: minimalno 130,1 lm/W
Minimalni svetlobni tok LED svetilke: 3988,9 lm
Gonilni tok LED modula: maksimalno 410 mA
Efektivna priključna moč LED svetilke: maksimalno 30,63 W
Vhodna napetost: 220…240 V, 50-60 Hz
Delovna temperatura: -40 to +55 °C
LED gonilnik s termično zaščito in prenapetostno zaščito minimalno 10 kV
ENEC certifikat
EU poreklo
5 let garancije na celotno LED svetilko
ULOR = 0
Električni zaščitni razred (IEC): ZR I (ZR II na zahtevo)
Temperatura ambienta: Ta=55°C</t>
  </si>
  <si>
    <r>
      <t>Prenapetostni zaščitni odvodnik II + III stopnje, I</t>
    </r>
    <r>
      <rPr>
        <vertAlign val="subscript"/>
        <sz val="11"/>
        <rFont val="Arial Narrow"/>
        <family val="2"/>
        <charset val="238"/>
      </rPr>
      <t>n</t>
    </r>
    <r>
      <rPr>
        <sz val="11"/>
        <rFont val="Arial Narrow"/>
        <family val="2"/>
        <charset val="238"/>
      </rPr>
      <t xml:space="preserve"> (8/20)= 10 kA,  I</t>
    </r>
    <r>
      <rPr>
        <vertAlign val="subscript"/>
        <sz val="11"/>
        <rFont val="Arial Narrow"/>
        <family val="2"/>
        <charset val="238"/>
      </rPr>
      <t>max</t>
    </r>
    <r>
      <rPr>
        <sz val="11"/>
        <rFont val="Arial Narrow"/>
        <family val="2"/>
        <charset val="238"/>
      </rPr>
      <t xml:space="preserve"> (8/20)= 20 kA, 1+NPE, s prikazom stanja, montiran na priključno ploščo v stebru za zaščito svetilke pred prenapetostjo</t>
    </r>
  </si>
  <si>
    <t>Preizkus delovanja cestne razsvetljave, svetlobno tehnične meritve</t>
  </si>
  <si>
    <t>Ostalo</t>
  </si>
  <si>
    <r>
      <t>Opombe:</t>
    </r>
    <r>
      <rPr>
        <i/>
        <sz val="11"/>
        <rFont val="Arial Narrow"/>
        <family val="2"/>
      </rPr>
      <t xml:space="preserve">                                                                                                                                                                                                                                           *                                                                                                                                                                            </t>
    </r>
  </si>
  <si>
    <t>Projektantski nadzor električnih napeljav - vrednost urne postavke po priporočilih IZS in ZAPS, stroški potovanja NISO vključeni
(obračun po dejanskih stroških, z vpisom v gradbeni dnevnik)</t>
  </si>
  <si>
    <t>ur</t>
  </si>
  <si>
    <t xml:space="preserve"> Izdelava manjših sprememb projektnih rešitev ali kontrolnih izračunov in preverjanj predlaganih sprememb na predlog izvajalca, nadzornika, investitorja - vrednost urne postavke po priporočilih IZS</t>
  </si>
  <si>
    <t>Priprava podlog z vrisanimi spremembami instalacij, z vsemi vrisanimi shemami, seznam z opisom sprememb ter predaja te dokumentacije projektantskemu podjetju za izdelavo projekta izvedenih del električnih napeljav (PID)</t>
  </si>
  <si>
    <t>%</t>
  </si>
  <si>
    <t>Manipulativni stroški, priprava materiala in del za vse lokacije (glede na celotno investicijo)</t>
  </si>
  <si>
    <r>
      <t xml:space="preserve">Električne meritve zaščite proti električnemu udaru in ozemljitev z izdelavo merilnega poročila, merilec mora imeti opralvljen izpit Preglednik manj zahtevnih (zahtevnih) električnih inštalacij in inštalacij zaščite pred delovanjem strele, meritve morajo biti narejene v prisotnosti odgovornega nadzornika električnih instalacij in opreme - </t>
    </r>
    <r>
      <rPr>
        <b/>
        <i/>
        <sz val="11"/>
        <rFont val="Arial Narrow"/>
        <family val="2"/>
        <charset val="238"/>
      </rPr>
      <t>merilec mora biti prisoten pri gradnji v vseh gradbenih fazah!</t>
    </r>
  </si>
  <si>
    <t>Meritve pasivnega dela ožičenja, izvedene v skladu z veljavnimi standardi določene kategorije pasivnih povezav - meritve je potrebno izvajati z certificiranim instrumentom</t>
  </si>
  <si>
    <t>Priloga 1: NAVODILA ZA ODDAJO PONUDBE</t>
  </si>
  <si>
    <t>Ponudnik je dolžan pred oddajo ponudbe izvesti ogled terena. Kakršnokoli kasnejše uveljavljanje dodatnih del povezanih z lokacijo in pozicijo objekta ali opreme niso možna.</t>
  </si>
  <si>
    <t>Vsi elementi morajo biti izdelani strokovno in kvalitetno po detajlih in iz materiala kot je navedeno v opisu.</t>
  </si>
  <si>
    <t>Ves vgrajeni material mora po kvaliteti ustrezati veljavnim tehničnim predpisom in normam.</t>
  </si>
  <si>
    <t>Vsa vgrajena oprema in instalacije na objektu je do prevzema s strani investitorja (pooblaščene osebe) v lasti izvajalca.</t>
  </si>
  <si>
    <t xml:space="preserve">Izvajalec je skozi svojo pripravo dela dolžan načrt za izvedbo po posameznih sklopih razdelati in pripraviti lastne delavniške in montažne risbe (»shop drawings«) in priključitvene podrobnosti (detajle) oziroma te pridobiti od izbranega proizvajalca opreme. Oboje odgovorni projektant praviloma samo pregleduje in na izrecno zahtevo investitorja tudi pisno potrjuje. </t>
  </si>
  <si>
    <t>Izvajalec je pred pričetkom del dolžan preučiti predmetni PZI načrt in nanj podati morebitne pripombe. V primeru dvoumnosti v katerem koli delu načrta si je izvajalec dolžan nanje pridobiti pisna pojasnila odgovornega projektanta.</t>
  </si>
  <si>
    <t>Pri formuliranju enotnih cen in višine faktorja na urne postavke te ponudbe, mora ponudnik upoštevati naslednja dela:</t>
  </si>
  <si>
    <t>1.</t>
  </si>
  <si>
    <t>Nabavo vsega materiala in opreme, predvidene za vgraditev in montažo vključno z drobnim montažnim in pritrdilnim materialom. Upoštevati stroške prevoza, razkladanja in skladiščenja na gradbišču, notranjega transporta na gradbišču (ne glede na težo ali zahtevnost).</t>
  </si>
  <si>
    <t>2.</t>
  </si>
  <si>
    <t>V posameznih postavkah popisa so v cenah materiala zajeti, dobava, prevoz, montaža, preizkus, vgradnja, usklajevanje z upravljalcem</t>
  </si>
  <si>
    <t>3.</t>
  </si>
  <si>
    <t>Pripravljalna dela in organizacijo gradbišča.</t>
  </si>
  <si>
    <t>4.</t>
  </si>
  <si>
    <t>Zaključna dela na gradbišču s strani ponudnika in njegovih podizvajalcev, z odvozom odvečnega materiala in odpadnega materiala na deponijo.</t>
  </si>
  <si>
    <t>5.</t>
  </si>
  <si>
    <t>Zavarovanje ponudbenih del v gradnji, delavcev in materiala na gradbišču v času izvajanja del. Ponudnik mora dokazilo o zavarovanju dostaviti naročniku najkasneje 14 dni po podpisu pogodbe.</t>
  </si>
  <si>
    <t>6.</t>
  </si>
  <si>
    <t>Manipulativne in režijske stroške, kot tudi stroški koordinacije, kar velja tudi za odpravo napak v garancijski dobi.</t>
  </si>
  <si>
    <t>7.</t>
  </si>
  <si>
    <t>Redno udeleževanje operativnih rednih in izrednih sestankov, sodelovanje na tehničnem pregledu  s strani vodje projekta elektroinštalacijskih del. Izjemoma se v času upravičene odsotnosti dovoljuje sodelovanje njegovega namestnika, ki je seznanjen s problematiko gradbišča.</t>
  </si>
  <si>
    <t>8.</t>
  </si>
  <si>
    <t>Izdelavo, uporabo in demontažo vseh zaščit gradbene jame (za ves čas izvajanja del).</t>
  </si>
  <si>
    <t>9.</t>
  </si>
  <si>
    <t>Sorazmerni strošek elektrike, vode (vključno z gradbiščno inštalacijo) in ostale stroške v času gradnje.</t>
  </si>
  <si>
    <t>10.</t>
  </si>
  <si>
    <t>Izvedbo predpisanih ukrepov varstva pri delu, ki jih mora ponudnik obvezno upoštevati.</t>
  </si>
  <si>
    <t>11.</t>
  </si>
  <si>
    <t>Ponudnik mora v ponudbi upoštevati kakovostni razred materialov in opreme določene s projektno dokumentacijo in v ponudbi navesti ponujeni proizvod. Ločeno lahko ponudnik ponudi tip proizvoda, ki mora biti enakovreden projektno predvidenim s tem, da upošteva možnost, da se investitor odloči za izbor proizovodov, ki so projektno predvideni.</t>
  </si>
  <si>
    <t>12.</t>
  </si>
  <si>
    <t>Izvedbo preizkusov električnih inštalacij, elektro razvodnih omar (tudi po odsekih, če to pogojuje faznost izgradnje) ter izdelavo zapisnikov s strani pooblaščenih merilcev. O pravilnosti delovanje za teh naprav izdelati zapisnik – tabelo, kjer bo razvidno, da je bila dotična instalacija pregledana in pravilno deluje.</t>
  </si>
  <si>
    <t>13.</t>
  </si>
  <si>
    <t>14.</t>
  </si>
  <si>
    <t>Izdelavo enopolnih oziroma tropolnih shem elektro inštalacij in opreme na osnovi PID dokumentacije in vložitev teh shem v za to pripravljen »žep« v posameznih električnih sestavih.</t>
  </si>
  <si>
    <t>15.</t>
  </si>
  <si>
    <t>Izdelavo navodil za uporabo in vzdrževanje elektro inštalcij in opreme, šolanje uporabnika.</t>
  </si>
  <si>
    <t>16.</t>
  </si>
  <si>
    <t>Izdelavo dokazila o zanesljivosti objekta za elektro inštalacije v 2 (dveh) izvodih, združene v fasciklu z označenimi registri poglavij vključujoč:</t>
  </si>
  <si>
    <t>a)</t>
  </si>
  <si>
    <t xml:space="preserve">izjave, </t>
  </si>
  <si>
    <t>b)</t>
  </si>
  <si>
    <t>certifikate o ustreznosti z atesti za vgrajene materiale in opremo,</t>
  </si>
  <si>
    <t>c)</t>
  </si>
  <si>
    <t>zapisnike preizkusov, meritev, ipd.,</t>
  </si>
  <si>
    <t>d)</t>
  </si>
  <si>
    <t>navodila za uporabo in vzdrževanje,</t>
  </si>
  <si>
    <t>e)</t>
  </si>
  <si>
    <t>garancijske liste,</t>
  </si>
  <si>
    <t>f)</t>
  </si>
  <si>
    <t>seznam dobaviteljev opreme in servisov.</t>
  </si>
  <si>
    <t>Dokumentacija mora biti vložena v prozorne ovitke, ustrezno zaporedno označena, oštevilčena in predana investitorju pred tehničnim pregledom.</t>
  </si>
  <si>
    <t>17.</t>
  </si>
  <si>
    <t xml:space="preserve">Izvajalec mora naročniku dostaviti skice in delavniške načrte vseh sprememb  za izdelavo celotne PID dokumentacije, v skladu z veljavnimi tehničnimi predpisi, normativi, standardi in drugimi zakonskimi akti, pravili stroke ter tako, da bo omogočen nemoten potek gradnje in da bo izvedba, vzdrževanje in uporaba objekta ekonomična. </t>
  </si>
  <si>
    <t>18.</t>
  </si>
  <si>
    <t>Čiščenje terena zaradi svojih del med gradnjo in po končani gradnji.</t>
  </si>
  <si>
    <t>19.</t>
  </si>
  <si>
    <t>Zavarovanje vgrajene opreme in elementov pred onesnaževanjem in poškodbami, odtujitve do primopredaje izvedenih del investitorju.</t>
  </si>
  <si>
    <t>20.</t>
  </si>
  <si>
    <t>Nudenje morebitne gradbene in ostale pomoči.</t>
  </si>
  <si>
    <t>21.</t>
  </si>
  <si>
    <t>Ponudba za dodatni material in opremo mora biti pripravljena po kalkulativnih elementih iz ponudbe.</t>
  </si>
  <si>
    <t>22.</t>
  </si>
  <si>
    <t>Za vsak element ponudbenih del mora izvajalec naročniku vnaprej in pravočasno predložiti vzorce in tehnično dokumentacijo s certifikati o skladnosti, atesti, navodili za vgradnjo, uporabo in vzdrževanje ( tehnološki elaborat ), ter šele po potrditvi s strani naročnika dokončno naročiti izdelavo, dobavo in montažo na objektu. Dokumentacija se glede na napredovanje del arhivira v fasciklu - katalog elektro inštalacij in elektro opreme in je ob zaključku del osnova za sestavo dokazila o zanesljivosti objekta.</t>
  </si>
  <si>
    <t>23.</t>
  </si>
  <si>
    <t>Za vso opremo, ki bi jo izvajalec glede na projektni popis želel zamenjati mora pridobiti pisno potrditev projektanta, nadzornika in investitorja. Ne bo se potrjevala oprema nižjega kvalitativnega razreda od projektno predvidenega, če to ne bo imelo za investitorja pozitivnega finančnega ali tehničnega učinka.</t>
  </si>
  <si>
    <t>24.</t>
  </si>
  <si>
    <t xml:space="preserve">Izvajalec sme navedene inštalacije in opremo uporabljati šele po pisni potrditvi s strani naročnika, sicer nosi stroške morebitne zahtevane zamenjave. Garancijska doba posameznega izdelka začne teči z dnem primopredaje objekta. </t>
  </si>
  <si>
    <t xml:space="preserve">GRADBENA  DELA </t>
  </si>
  <si>
    <t xml:space="preserve">ELEKTROINSTALACIJSKA DELA </t>
  </si>
  <si>
    <t>OSTALE STORITVE</t>
  </si>
  <si>
    <t>PONUDBENI PREDRAČUN</t>
  </si>
  <si>
    <t>Žig in podpis ponudnika:</t>
  </si>
  <si>
    <t>Izvajalec je dolžan opravljati naloge in upoštevati navedbe zahtevane v 16. členu Gradbenega Zakona iz česar izhaja, da je strokovno usposobljen za posamezno vrsto inštalacije in pozna vse potrebne standardne detajle.</t>
  </si>
  <si>
    <t>Vodenje gradbenega dnevnika in gradbene knjige z izmerami skladno s Pravilnikom o gradbiščih. Izmere gradbene knjige se vodijo tako, da se v izmerah prokažejo vse trase poteka električnih vodov, kabli pa se dolžinsko prikazujejo po posameznih tokokrogih električnega sestava.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</si>
</sst>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0.00;&quot;&quot;;&quot;&quot;"/>
    <numFmt numFmtId="165" formatCode="#,##0.00;&quot;&quot;;&quot;&quot;"/>
    <numFmt numFmtId="166" formatCode="0\ %"/>
    <numFmt numFmtId="167" formatCode="_ * #,##0.00_-\ _S_I_T_ ;_ * #,##0.00\-\ _S_I_T_ ;_ * &quot;-&quot;??_-\ _S_I_T_ ;_ @_ "/>
    <numFmt numFmtId="168" formatCode="_ * #,##0.00_-\ &quot;SIT&quot;_ ;_ * #,##0.00\-\ &quot;SIT&quot;_ ;_ * &quot;-&quot;??_-\ &quot;SIT&quot;_ ;_ @_ "/>
    <numFmt numFmtId="169" formatCode="&quot;A&quot;\ 0"/>
    <numFmt numFmtId="170" formatCode="&quot;A&quot;\ 0.00"/>
    <numFmt numFmtId="171" formatCode="&quot;A&quot;\ General"/>
    <numFmt numFmtId="172" formatCode="&quot;B&quot;\ General"/>
    <numFmt numFmtId="173" formatCode="&quot;B&quot;\ 0.00"/>
    <numFmt numFmtId="174" formatCode="&quot;C&quot;\ General"/>
    <numFmt numFmtId="175" formatCode="&quot;C&quot;\ 0.00"/>
  </numFmts>
  <fonts count="111">
    <font>
      <sz val="11"/>
      <color theme="1"/>
      <name val="Calibri"/>
      <family val="2"/>
      <charset val="238"/>
      <scheme val="minor"/>
    </font>
    <font>
      <sz val="11"/>
      <color indexed="8"/>
      <name val="Calibri"/>
      <family val="2"/>
      <charset val="238"/>
    </font>
    <font>
      <sz val="9"/>
      <name val="Arial"/>
      <family val="2"/>
    </font>
    <font>
      <b/>
      <sz val="18"/>
      <name val="Arial"/>
      <family val="2"/>
      <charset val="238"/>
    </font>
    <font>
      <sz val="10"/>
      <name val="Arial"/>
      <family val="2"/>
    </font>
    <font>
      <b/>
      <sz val="12"/>
      <name val="Arial"/>
      <family val="2"/>
      <charset val="238"/>
    </font>
    <font>
      <b/>
      <sz val="10"/>
      <name val="Arial"/>
      <family val="2"/>
    </font>
    <font>
      <b/>
      <i/>
      <sz val="10"/>
      <name val="Arial"/>
      <family val="2"/>
      <charset val="238"/>
    </font>
    <font>
      <b/>
      <sz val="11"/>
      <color indexed="8"/>
      <name val="Arial"/>
      <family val="2"/>
    </font>
    <font>
      <b/>
      <sz val="14"/>
      <name val="Arial"/>
      <family val="2"/>
    </font>
    <font>
      <b/>
      <sz val="12"/>
      <name val="Arial"/>
      <family val="2"/>
    </font>
    <font>
      <sz val="12"/>
      <name val="Arial"/>
      <family val="2"/>
    </font>
    <font>
      <b/>
      <i/>
      <sz val="14"/>
      <name val="Arial"/>
      <family val="2"/>
    </font>
    <font>
      <i/>
      <sz val="10"/>
      <name val="Arial"/>
      <family val="2"/>
    </font>
    <font>
      <i/>
      <sz val="9"/>
      <name val="Arial"/>
      <family val="2"/>
    </font>
    <font>
      <b/>
      <i/>
      <sz val="10"/>
      <name val="Arial"/>
      <family val="2"/>
    </font>
    <font>
      <b/>
      <i/>
      <sz val="12"/>
      <name val="Arial"/>
      <family val="2"/>
    </font>
    <font>
      <b/>
      <i/>
      <sz val="12"/>
      <name val="Arial"/>
      <family val="2"/>
      <charset val="238"/>
    </font>
    <font>
      <i/>
      <sz val="9"/>
      <name val="Arial CE"/>
      <family val="2"/>
      <charset val="238"/>
    </font>
    <font>
      <b/>
      <i/>
      <sz val="12"/>
      <name val="Arial CE"/>
      <charset val="238"/>
    </font>
    <font>
      <i/>
      <sz val="12"/>
      <name val="Arial"/>
      <family val="2"/>
      <charset val="238"/>
    </font>
    <font>
      <b/>
      <sz val="14"/>
      <name val="Arial"/>
      <family val="2"/>
      <charset val="238"/>
    </font>
    <font>
      <sz val="10"/>
      <name val="Times New Roman CE"/>
      <charset val="238"/>
    </font>
    <font>
      <b/>
      <sz val="9"/>
      <name val="Arial"/>
      <family val="2"/>
    </font>
    <font>
      <b/>
      <sz val="10"/>
      <name val="Arial"/>
      <family val="2"/>
      <charset val="238"/>
    </font>
    <font>
      <sz val="10"/>
      <name val="Arial"/>
      <family val="2"/>
      <charset val="238"/>
    </font>
    <font>
      <b/>
      <i/>
      <sz val="9"/>
      <name val="Arial"/>
      <family val="2"/>
    </font>
    <font>
      <sz val="9"/>
      <name val="Arial"/>
      <family val="2"/>
      <charset val="238"/>
    </font>
    <font>
      <i/>
      <sz val="10"/>
      <name val="Arial CE"/>
      <family val="2"/>
      <charset val="238"/>
    </font>
    <font>
      <b/>
      <i/>
      <sz val="10"/>
      <name val="Arial CE"/>
      <family val="2"/>
      <charset val="238"/>
    </font>
    <font>
      <sz val="11"/>
      <name val="Arial CE"/>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color indexed="8"/>
      <name val="Arial"/>
      <family val="2"/>
      <charset val="238"/>
    </font>
    <font>
      <sz val="11"/>
      <color indexed="8"/>
      <name val="Calibri"/>
      <family val="2"/>
      <charset val="238"/>
    </font>
    <font>
      <b/>
      <sz val="18"/>
      <color indexed="10"/>
      <name val="Arial"/>
      <family val="2"/>
      <charset val="238"/>
    </font>
    <font>
      <sz val="9"/>
      <color indexed="8"/>
      <name val="Arial"/>
      <family val="2"/>
      <charset val="238"/>
    </font>
    <font>
      <sz val="11"/>
      <name val="Arial CE"/>
      <family val="2"/>
      <charset val="238"/>
    </font>
    <font>
      <sz val="8"/>
      <color indexed="8"/>
      <name val="Arial"/>
      <family val="2"/>
      <charset val="238"/>
    </font>
    <font>
      <sz val="8"/>
      <color indexed="9"/>
      <name val="Arial"/>
      <family val="2"/>
      <charset val="238"/>
    </font>
    <font>
      <sz val="8"/>
      <color indexed="17"/>
      <name val="Arial"/>
      <family val="2"/>
      <charset val="238"/>
    </font>
    <font>
      <b/>
      <sz val="8"/>
      <color indexed="63"/>
      <name val="Arial"/>
      <family val="2"/>
      <charset val="238"/>
    </font>
    <font>
      <sz val="18"/>
      <color indexed="54"/>
      <name val="Calibri Light"/>
      <family val="2"/>
      <charset val="238"/>
    </font>
    <font>
      <b/>
      <sz val="15"/>
      <color indexed="56"/>
      <name val="Arial"/>
      <family val="2"/>
      <charset val="238"/>
    </font>
    <font>
      <b/>
      <sz val="13"/>
      <color indexed="56"/>
      <name val="Arial"/>
      <family val="2"/>
      <charset val="238"/>
    </font>
    <font>
      <b/>
      <sz val="11"/>
      <color indexed="56"/>
      <name val="Arial"/>
      <family val="2"/>
      <charset val="238"/>
    </font>
    <font>
      <sz val="11"/>
      <name val="Times New Roman"/>
      <family val="1"/>
      <charset val="238"/>
    </font>
    <font>
      <sz val="8"/>
      <color indexed="60"/>
      <name val="Arial"/>
      <family val="2"/>
      <charset val="238"/>
    </font>
    <font>
      <sz val="8"/>
      <color indexed="10"/>
      <name val="Arial"/>
      <family val="2"/>
      <charset val="238"/>
    </font>
    <font>
      <i/>
      <sz val="8"/>
      <color indexed="23"/>
      <name val="Arial"/>
      <family val="2"/>
      <charset val="238"/>
    </font>
    <font>
      <sz val="8"/>
      <color indexed="52"/>
      <name val="Arial"/>
      <family val="2"/>
      <charset val="238"/>
    </font>
    <font>
      <b/>
      <sz val="8"/>
      <color indexed="9"/>
      <name val="Arial"/>
      <family val="2"/>
      <charset val="238"/>
    </font>
    <font>
      <b/>
      <sz val="8"/>
      <color indexed="52"/>
      <name val="Arial"/>
      <family val="2"/>
      <charset val="238"/>
    </font>
    <font>
      <sz val="8"/>
      <color indexed="20"/>
      <name val="Arial"/>
      <family val="2"/>
      <charset val="238"/>
    </font>
    <font>
      <sz val="10"/>
      <name val="Arial"/>
      <family val="2"/>
      <charset val="204"/>
    </font>
    <font>
      <sz val="8"/>
      <color indexed="62"/>
      <name val="Arial"/>
      <family val="2"/>
      <charset val="238"/>
    </font>
    <font>
      <b/>
      <sz val="8"/>
      <color indexed="8"/>
      <name val="Arial"/>
      <family val="2"/>
      <charset val="238"/>
    </font>
    <font>
      <sz val="10"/>
      <name val="Arial CE"/>
      <charset val="238"/>
    </font>
    <font>
      <sz val="10"/>
      <color indexed="10"/>
      <name val="Arial"/>
      <family val="2"/>
      <charset val="238"/>
    </font>
    <font>
      <sz val="10"/>
      <name val="Helv"/>
      <charset val="204"/>
    </font>
    <font>
      <i/>
      <sz val="10"/>
      <name val="SL Dutch"/>
    </font>
    <font>
      <sz val="11"/>
      <color indexed="8"/>
      <name val="Calibri"/>
      <family val="2"/>
      <charset val="238"/>
    </font>
    <font>
      <sz val="11"/>
      <color theme="1"/>
      <name val="Calibri"/>
      <family val="2"/>
      <charset val="238"/>
      <scheme val="minor"/>
    </font>
    <font>
      <b/>
      <sz val="11"/>
      <color theme="1"/>
      <name val="Calibri"/>
      <family val="2"/>
      <charset val="238"/>
      <scheme val="minor"/>
    </font>
    <font>
      <sz val="11"/>
      <name val="Arial Narrow"/>
      <family val="2"/>
    </font>
    <font>
      <sz val="11"/>
      <name val="Arial Narrow"/>
      <family val="2"/>
      <charset val="238"/>
    </font>
    <font>
      <b/>
      <sz val="11"/>
      <name val="Arial Narrow"/>
      <family val="2"/>
      <charset val="238"/>
    </font>
    <font>
      <sz val="9"/>
      <name val="Arial Narrow"/>
      <family val="2"/>
    </font>
    <font>
      <sz val="9"/>
      <name val="Arial Narrow"/>
      <family val="2"/>
      <charset val="238"/>
    </font>
    <font>
      <i/>
      <sz val="11"/>
      <name val="Arial Narrow"/>
      <family val="2"/>
      <charset val="238"/>
    </font>
    <font>
      <b/>
      <i/>
      <sz val="11"/>
      <name val="Arial Narrow"/>
      <family val="2"/>
      <charset val="238"/>
    </font>
    <font>
      <b/>
      <i/>
      <u/>
      <sz val="11"/>
      <name val="Arial Narrow"/>
      <family val="2"/>
      <charset val="238"/>
    </font>
    <font>
      <sz val="10"/>
      <name val="Myriad Pro"/>
      <family val="2"/>
      <charset val="238"/>
    </font>
    <font>
      <vertAlign val="superscript"/>
      <sz val="10"/>
      <name val="Arial CE"/>
      <family val="2"/>
      <charset val="238"/>
    </font>
    <font>
      <sz val="10"/>
      <name val="Myriad Pro"/>
      <family val="2"/>
    </font>
    <font>
      <vertAlign val="superscript"/>
      <sz val="11"/>
      <name val="Arial Narrow"/>
      <family val="2"/>
      <charset val="238"/>
    </font>
    <font>
      <b/>
      <i/>
      <sz val="10"/>
      <name val="Myriad Pro"/>
      <family val="2"/>
    </font>
    <font>
      <b/>
      <i/>
      <sz val="10"/>
      <name val="Myriad Pro"/>
      <family val="2"/>
      <charset val="238"/>
    </font>
    <font>
      <sz val="8"/>
      <name val="Arial Narrow"/>
      <family val="2"/>
      <charset val="238"/>
    </font>
    <font>
      <i/>
      <sz val="11"/>
      <name val="Arial Narrow"/>
      <family val="2"/>
    </font>
    <font>
      <vertAlign val="superscript"/>
      <sz val="11"/>
      <name val="Arial Narrow"/>
      <family val="2"/>
    </font>
    <font>
      <b/>
      <i/>
      <u/>
      <sz val="11"/>
      <name val="Arial Narrow"/>
      <family val="2"/>
    </font>
    <font>
      <sz val="17"/>
      <name val="Arial"/>
      <family val="2"/>
      <charset val="238"/>
    </font>
    <font>
      <vertAlign val="subscript"/>
      <sz val="11"/>
      <name val="Arial Narrow"/>
      <family val="2"/>
      <charset val="238"/>
    </font>
    <font>
      <u/>
      <sz val="11"/>
      <name val="Arial Narrow"/>
      <family val="2"/>
      <charset val="238"/>
    </font>
    <font>
      <sz val="11"/>
      <color rgb="FFFF0000"/>
      <name val="Arial Narrow"/>
      <family val="2"/>
      <charset val="238"/>
    </font>
    <font>
      <b/>
      <sz val="11"/>
      <name val="Arial Narrow"/>
      <family val="2"/>
    </font>
    <font>
      <sz val="10"/>
      <name val="Arial CE"/>
      <family val="2"/>
      <charset val="238"/>
    </font>
    <font>
      <b/>
      <i/>
      <sz val="11"/>
      <name val="Arial Narrow"/>
      <family val="2"/>
    </font>
    <font>
      <sz val="8"/>
      <name val="Arial Narrow"/>
      <family val="2"/>
    </font>
    <font>
      <b/>
      <i/>
      <sz val="11"/>
      <name val="Arial"/>
      <family val="2"/>
      <charset val="238"/>
    </font>
    <font>
      <b/>
      <sz val="10"/>
      <name val="Arial Narrow"/>
      <family val="2"/>
    </font>
    <font>
      <sz val="11"/>
      <name val="Calibri"/>
      <family val="2"/>
      <charset val="238"/>
      <scheme val="minor"/>
    </font>
    <font>
      <b/>
      <sz val="9"/>
      <name val="Arial Narrow"/>
      <family val="2"/>
    </font>
    <font>
      <b/>
      <u/>
      <sz val="11"/>
      <name val="Arial Narrow"/>
      <family val="2"/>
      <charset val="238"/>
    </font>
    <font>
      <u/>
      <sz val="10"/>
      <name val="Arial Narrow"/>
      <family val="2"/>
    </font>
    <font>
      <sz val="10"/>
      <name val="Arial Narrow"/>
      <family val="2"/>
    </font>
  </fonts>
  <fills count="48">
    <fill>
      <patternFill patternType="none"/>
    </fill>
    <fill>
      <patternFill patternType="gray125"/>
    </fill>
    <fill>
      <patternFill patternType="solid">
        <fgColor indexed="31"/>
        <bgColor indexed="22"/>
      </patternFill>
    </fill>
    <fill>
      <patternFill patternType="solid">
        <fgColor indexed="31"/>
      </patternFill>
    </fill>
    <fill>
      <patternFill patternType="solid">
        <fgColor indexed="27"/>
        <bgColor indexed="41"/>
      </patternFill>
    </fill>
    <fill>
      <patternFill patternType="solid">
        <fgColor indexed="45"/>
        <bgColor indexed="29"/>
      </patternFill>
    </fill>
    <fill>
      <patternFill patternType="solid">
        <fgColor indexed="45"/>
      </patternFill>
    </fill>
    <fill>
      <patternFill patternType="solid">
        <fgColor indexed="47"/>
        <bgColor indexed="22"/>
      </patternFill>
    </fill>
    <fill>
      <patternFill patternType="solid">
        <fgColor indexed="42"/>
        <bgColor indexed="27"/>
      </patternFill>
    </fill>
    <fill>
      <patternFill patternType="solid">
        <fgColor indexed="42"/>
      </patternFill>
    </fill>
    <fill>
      <patternFill patternType="solid">
        <fgColor indexed="9"/>
        <bgColor indexed="26"/>
      </patternFill>
    </fill>
    <fill>
      <patternFill patternType="solid">
        <fgColor indexed="46"/>
        <bgColor indexed="24"/>
      </patternFill>
    </fill>
    <fill>
      <patternFill patternType="solid">
        <fgColor indexed="46"/>
      </patternFill>
    </fill>
    <fill>
      <patternFill patternType="solid">
        <fgColor indexed="26"/>
        <bgColor indexed="9"/>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22"/>
        <bgColor indexed="31"/>
      </patternFill>
    </fill>
    <fill>
      <patternFill patternType="solid">
        <fgColor indexed="43"/>
        <bgColor indexed="26"/>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7"/>
        <bgColor indexed="2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indexed="55"/>
        <bgColor indexed="23"/>
      </patternFill>
    </fill>
    <fill>
      <patternFill patternType="solid">
        <fgColor indexed="22"/>
        <bgColor indexed="27"/>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bottom style="thin">
        <color indexed="64"/>
      </bottom>
      <diagonal/>
    </border>
  </borders>
  <cellStyleXfs count="327">
    <xf numFmtId="0" fontId="0" fillId="0" borderId="0"/>
    <xf numFmtId="0" fontId="1" fillId="3" borderId="0" applyNumberFormat="0" applyBorder="0" applyAlignment="0" applyProtection="0"/>
    <xf numFmtId="0" fontId="5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52"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5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5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2" fillId="4" borderId="0" applyNumberFormat="0" applyBorder="0" applyAlignment="0" applyProtection="0"/>
    <xf numFmtId="0" fontId="1" fillId="14" borderId="0" applyNumberFormat="0" applyBorder="0" applyAlignment="0" applyProtection="0"/>
    <xf numFmtId="0" fontId="1" fillId="2" borderId="0" applyNumberFormat="0" applyBorder="0" applyAlignment="0" applyProtection="0"/>
    <xf numFmtId="0" fontId="1" fillId="15" borderId="0" applyNumberFormat="0" applyBorder="0" applyAlignment="0" applyProtection="0"/>
    <xf numFmtId="0" fontId="52" fillId="7" borderId="0" applyNumberFormat="0" applyBorder="0" applyAlignment="0" applyProtection="0"/>
    <xf numFmtId="0" fontId="1" fillId="15"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52"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52" fillId="18" borderId="0" applyNumberFormat="0" applyBorder="0" applyAlignment="0" applyProtection="0"/>
    <xf numFmtId="0" fontId="1" fillId="19" borderId="0" applyNumberFormat="0" applyBorder="0" applyAlignment="0" applyProtection="0"/>
    <xf numFmtId="0" fontId="1" fillId="7" borderId="0" applyNumberFormat="0" applyBorder="0" applyAlignment="0" applyProtection="0"/>
    <xf numFmtId="0" fontId="1" fillId="21" borderId="0" applyNumberFormat="0" applyBorder="0" applyAlignment="0" applyProtection="0"/>
    <xf numFmtId="0" fontId="5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2" borderId="0" applyNumberFormat="0" applyBorder="0" applyAlignment="0" applyProtection="0"/>
    <xf numFmtId="0" fontId="52" fillId="11" borderId="0" applyNumberFormat="0" applyBorder="0" applyAlignment="0" applyProtection="0"/>
    <xf numFmtId="0" fontId="1" fillId="12" borderId="0" applyNumberFormat="0" applyBorder="0" applyAlignment="0" applyProtection="0"/>
    <xf numFmtId="0" fontId="1" fillId="23" borderId="0" applyNumberFormat="0" applyBorder="0" applyAlignment="0" applyProtection="0"/>
    <xf numFmtId="0" fontId="1" fillId="17" borderId="0" applyNumberFormat="0" applyBorder="0" applyAlignment="0" applyProtection="0"/>
    <xf numFmtId="0" fontId="52"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25" borderId="0" applyNumberFormat="0" applyBorder="0" applyAlignment="0" applyProtection="0"/>
    <xf numFmtId="0" fontId="52" fillId="24" borderId="0" applyNumberFormat="0" applyBorder="0" applyAlignment="0" applyProtection="0"/>
    <xf numFmtId="0" fontId="1" fillId="25" borderId="0" applyNumberFormat="0" applyBorder="0" applyAlignment="0" applyProtection="0"/>
    <xf numFmtId="0" fontId="1" fillId="23"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12"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31" fillId="27" borderId="0" applyNumberFormat="0" applyBorder="0" applyAlignment="0" applyProtection="0"/>
    <xf numFmtId="0" fontId="53" fillId="26" borderId="0" applyNumberFormat="0" applyBorder="0" applyAlignment="0" applyProtection="0"/>
    <xf numFmtId="0" fontId="31" fillId="27" borderId="0" applyNumberFormat="0" applyBorder="0" applyAlignment="0" applyProtection="0"/>
    <xf numFmtId="0" fontId="31" fillId="16" borderId="0" applyNumberFormat="0" applyBorder="0" applyAlignment="0" applyProtection="0"/>
    <xf numFmtId="0" fontId="31" fillId="19" borderId="0" applyNumberFormat="0" applyBorder="0" applyAlignment="0" applyProtection="0"/>
    <xf numFmtId="0" fontId="53" fillId="18" borderId="0" applyNumberFormat="0" applyBorder="0" applyAlignment="0" applyProtection="0"/>
    <xf numFmtId="0" fontId="31" fillId="19" borderId="0" applyNumberFormat="0" applyBorder="0" applyAlignment="0" applyProtection="0"/>
    <xf numFmtId="0" fontId="31" fillId="7" borderId="0" applyNumberFormat="0" applyBorder="0" applyAlignment="0" applyProtection="0"/>
    <xf numFmtId="0" fontId="31" fillId="21" borderId="0" applyNumberFormat="0" applyBorder="0" applyAlignment="0" applyProtection="0"/>
    <xf numFmtId="0" fontId="53"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9" borderId="0" applyNumberFormat="0" applyBorder="0" applyAlignment="0" applyProtection="0"/>
    <xf numFmtId="0" fontId="53" fillId="28" borderId="0" applyNumberFormat="0" applyBorder="0" applyAlignment="0" applyProtection="0"/>
    <xf numFmtId="0" fontId="31" fillId="29" borderId="0" applyNumberFormat="0" applyBorder="0" applyAlignment="0" applyProtection="0"/>
    <xf numFmtId="0" fontId="31" fillId="23" borderId="0" applyNumberFormat="0" applyBorder="0" applyAlignment="0" applyProtection="0"/>
    <xf numFmtId="0" fontId="31" fillId="31" borderId="0" applyNumberFormat="0" applyBorder="0" applyAlignment="0" applyProtection="0"/>
    <xf numFmtId="0" fontId="53" fillId="30"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33" borderId="0" applyNumberFormat="0" applyBorder="0" applyAlignment="0" applyProtection="0"/>
    <xf numFmtId="0" fontId="53"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27" borderId="0" applyNumberFormat="0" applyBorder="0" applyAlignment="0" applyProtection="0"/>
    <xf numFmtId="0" fontId="31" fillId="19" borderId="0" applyNumberFormat="0" applyBorder="0" applyAlignment="0" applyProtection="0"/>
    <xf numFmtId="0" fontId="31" fillId="21" borderId="0" applyNumberFormat="0" applyBorder="0" applyAlignment="0" applyProtection="0"/>
    <xf numFmtId="0" fontId="31" fillId="29" borderId="0" applyNumberFormat="0" applyBorder="0" applyAlignment="0" applyProtection="0"/>
    <xf numFmtId="0" fontId="31" fillId="31" borderId="0" applyNumberFormat="0" applyBorder="0" applyAlignment="0" applyProtection="0"/>
    <xf numFmtId="0" fontId="31" fillId="33"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29" borderId="0" applyNumberFormat="0" applyBorder="0" applyAlignment="0" applyProtection="0"/>
    <xf numFmtId="0" fontId="31" fillId="31" borderId="0" applyNumberFormat="0" applyBorder="0" applyAlignment="0" applyProtection="0"/>
    <xf numFmtId="0" fontId="31" fillId="38" borderId="0" applyNumberFormat="0" applyBorder="0" applyAlignment="0" applyProtection="0"/>
    <xf numFmtId="0" fontId="44" fillId="6" borderId="0" applyNumberFormat="0" applyBorder="0" applyAlignment="0" applyProtection="0"/>
    <xf numFmtId="0" fontId="43" fillId="39" borderId="1" applyNumberFormat="0" applyAlignment="0" applyProtection="0"/>
    <xf numFmtId="0" fontId="42" fillId="40" borderId="2" applyNumberFormat="0" applyAlignment="0" applyProtection="0"/>
    <xf numFmtId="0" fontId="32" fillId="9" borderId="0" applyNumberFormat="0" applyBorder="0" applyAlignment="0" applyProtection="0"/>
    <xf numFmtId="0" fontId="54" fillId="8" borderId="0" applyNumberFormat="0" applyBorder="0" applyAlignment="0" applyProtection="0"/>
    <xf numFmtId="0" fontId="32" fillId="9" borderId="0" applyNumberFormat="0" applyBorder="0" applyAlignment="0" applyProtection="0"/>
    <xf numFmtId="0" fontId="32" fillId="8" borderId="0" applyNumberFormat="0" applyBorder="0" applyAlignment="0" applyProtection="0"/>
    <xf numFmtId="0" fontId="40" fillId="0" borderId="0" applyNumberFormat="0" applyFill="0" applyBorder="0" applyAlignment="0" applyProtection="0"/>
    <xf numFmtId="0" fontId="32" fillId="9"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45" fillId="15" borderId="1" applyNumberFormat="0" applyAlignment="0" applyProtection="0"/>
    <xf numFmtId="0" fontId="33" fillId="39"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33" fillId="39"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55"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41" fillId="0" borderId="7" applyNumberFormat="0" applyFill="0" applyAlignment="0" applyProtection="0"/>
    <xf numFmtId="0" fontId="35" fillId="0" borderId="3" applyNumberFormat="0" applyFill="0" applyAlignment="0" applyProtection="0"/>
    <xf numFmtId="0" fontId="57" fillId="0" borderId="3" applyNumberFormat="0" applyFill="0" applyAlignment="0" applyProtection="0"/>
    <xf numFmtId="0" fontId="35" fillId="0" borderId="3" applyNumberFormat="0" applyFill="0" applyAlignment="0" applyProtection="0"/>
    <xf numFmtId="0" fontId="56" fillId="0" borderId="0" applyNumberFormat="0" applyFill="0" applyBorder="0" applyAlignment="0" applyProtection="0"/>
    <xf numFmtId="0" fontId="36" fillId="0" borderId="4" applyNumberFormat="0" applyFill="0" applyAlignment="0" applyProtection="0"/>
    <xf numFmtId="0" fontId="58" fillId="0" borderId="4"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59" fillId="0" borderId="5"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59" fillId="0" borderId="0" applyNumberFormat="0" applyFill="0" applyBorder="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51" fillId="0" borderId="0"/>
    <xf numFmtId="0" fontId="76" fillId="0" borderId="0"/>
    <xf numFmtId="0" fontId="47" fillId="0" borderId="0" applyNumberFormat="0" applyFill="0" applyBorder="0" applyProtection="0"/>
    <xf numFmtId="0" fontId="22" fillId="0" borderId="0"/>
    <xf numFmtId="0" fontId="25" fillId="0" borderId="0"/>
    <xf numFmtId="0" fontId="25" fillId="0" borderId="0"/>
    <xf numFmtId="0" fontId="22" fillId="0" borderId="0"/>
    <xf numFmtId="0" fontId="30" fillId="0" borderId="0"/>
    <xf numFmtId="0" fontId="25" fillId="0" borderId="0"/>
    <xf numFmtId="0" fontId="71" fillId="0" borderId="0"/>
    <xf numFmtId="0" fontId="1" fillId="0" borderId="0"/>
    <xf numFmtId="0" fontId="30" fillId="0" borderId="0"/>
    <xf numFmtId="0" fontId="76" fillId="0" borderId="0"/>
    <xf numFmtId="0" fontId="76" fillId="0" borderId="0"/>
    <xf numFmtId="0" fontId="1" fillId="0" borderId="0" applyNumberFormat="0" applyFill="0" applyBorder="0" applyProtection="0"/>
    <xf numFmtId="0" fontId="75" fillId="0" borderId="0" applyNumberFormat="0" applyFill="0" applyBorder="0" applyProtection="0"/>
    <xf numFmtId="0" fontId="1" fillId="0" borderId="0"/>
    <xf numFmtId="0" fontId="25" fillId="0" borderId="0"/>
    <xf numFmtId="0" fontId="25" fillId="0" borderId="0"/>
    <xf numFmtId="0" fontId="1" fillId="0" borderId="0" applyNumberFormat="0" applyFill="0" applyBorder="0" applyProtection="0"/>
    <xf numFmtId="0" fontId="76" fillId="0" borderId="0"/>
    <xf numFmtId="0" fontId="25" fillId="0" borderId="0"/>
    <xf numFmtId="0" fontId="60" fillId="0" borderId="0"/>
    <xf numFmtId="0" fontId="51" fillId="0" borderId="0"/>
    <xf numFmtId="0" fontId="71" fillId="0" borderId="0"/>
    <xf numFmtId="0" fontId="60" fillId="0" borderId="0"/>
    <xf numFmtId="0" fontId="25" fillId="0" borderId="0"/>
    <xf numFmtId="1" fontId="74" fillId="0" borderId="0"/>
    <xf numFmtId="0" fontId="25" fillId="0" borderId="0"/>
    <xf numFmtId="0" fontId="51" fillId="0" borderId="0"/>
    <xf numFmtId="0" fontId="38" fillId="41" borderId="0" applyNumberFormat="0" applyBorder="0" applyAlignment="0" applyProtection="0"/>
    <xf numFmtId="0" fontId="38" fillId="41" borderId="0" applyNumberFormat="0" applyBorder="0" applyAlignment="0" applyProtection="0"/>
    <xf numFmtId="0" fontId="61" fillId="23" borderId="0" applyNumberFormat="0" applyBorder="0" applyAlignment="0" applyProtection="0"/>
    <xf numFmtId="0" fontId="38" fillId="41" borderId="0" applyNumberFormat="0" applyBorder="0" applyAlignment="0" applyProtection="0"/>
    <xf numFmtId="0" fontId="1" fillId="0" borderId="0"/>
    <xf numFmtId="0" fontId="71" fillId="0" borderId="0"/>
    <xf numFmtId="0" fontId="1" fillId="0" borderId="0"/>
    <xf numFmtId="0" fontId="25" fillId="0" borderId="0"/>
    <xf numFmtId="1" fontId="74" fillId="0" borderId="0"/>
    <xf numFmtId="0" fontId="25" fillId="42" borderId="8" applyNumberFormat="0" applyFont="0" applyAlignment="0" applyProtection="0"/>
    <xf numFmtId="4" fontId="72" fillId="0" borderId="0">
      <alignment wrapText="1"/>
    </xf>
    <xf numFmtId="9" fontId="48" fillId="0" borderId="0" applyFont="0" applyFill="0" applyBorder="0" applyAlignment="0" applyProtection="0"/>
    <xf numFmtId="166" fontId="25" fillId="0" borderId="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76" fillId="0" borderId="0" applyFont="0" applyFill="0" applyBorder="0" applyAlignment="0" applyProtection="0"/>
    <xf numFmtId="9" fontId="1" fillId="0" borderId="0" applyFont="0" applyFill="0" applyBorder="0" applyAlignment="0" applyProtection="0"/>
    <xf numFmtId="9" fontId="76" fillId="0" borderId="0" applyFont="0" applyFill="0" applyBorder="0" applyAlignment="0" applyProtection="0"/>
    <xf numFmtId="0" fontId="30" fillId="42" borderId="8" applyNumberFormat="0" applyFon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30" fillId="42" borderId="8" applyNumberFormat="0" applyFon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30" fillId="42" borderId="8" applyNumberFormat="0" applyFon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30" fillId="42" borderId="8" applyNumberFormat="0" applyFon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25" fillId="13" borderId="8" applyNumberFormat="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22" borderId="6" applyNumberFormat="0" applyAlignment="0" applyProtection="0"/>
    <xf numFmtId="0" fontId="33" fillId="39"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33" fillId="22" borderId="6" applyNumberFormat="0" applyAlignment="0" applyProtection="0"/>
    <xf numFmtId="0" fontId="40" fillId="0" borderId="0" applyNumberFormat="0" applyFill="0" applyBorder="0" applyAlignment="0" applyProtection="0"/>
    <xf numFmtId="0" fontId="63" fillId="0" borderId="0" applyNumberFormat="0" applyFill="0" applyBorder="0" applyAlignment="0" applyProtection="0"/>
    <xf numFmtId="0" fontId="40" fillId="0" borderId="0" applyNumberFormat="0" applyFill="0" applyBorder="0" applyAlignment="0" applyProtection="0"/>
    <xf numFmtId="0" fontId="31" fillId="35" borderId="0" applyNumberFormat="0" applyBorder="0" applyAlignment="0" applyProtection="0"/>
    <xf numFmtId="0" fontId="53" fillId="43"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53" fillId="44"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53" fillId="34" borderId="0" applyNumberFormat="0" applyBorder="0" applyAlignment="0" applyProtection="0"/>
    <xf numFmtId="0" fontId="31" fillId="37" borderId="0" applyNumberFormat="0" applyBorder="0" applyAlignment="0" applyProtection="0"/>
    <xf numFmtId="0" fontId="31" fillId="29" borderId="0" applyNumberFormat="0" applyBorder="0" applyAlignment="0" applyProtection="0"/>
    <xf numFmtId="0" fontId="53" fillId="28" borderId="0" applyNumberFormat="0" applyBorder="0" applyAlignment="0" applyProtection="0"/>
    <xf numFmtId="0" fontId="31" fillId="29" borderId="0" applyNumberFormat="0" applyBorder="0" applyAlignment="0" applyProtection="0"/>
    <xf numFmtId="0" fontId="31" fillId="31" borderId="0" applyNumberFormat="0" applyBorder="0" applyAlignment="0" applyProtection="0"/>
    <xf numFmtId="0" fontId="53" fillId="30" borderId="0" applyNumberFormat="0" applyBorder="0" applyAlignment="0" applyProtection="0"/>
    <xf numFmtId="0" fontId="31" fillId="31" borderId="0" applyNumberFormat="0" applyBorder="0" applyAlignment="0" applyProtection="0"/>
    <xf numFmtId="0" fontId="31" fillId="38" borderId="0" applyNumberFormat="0" applyBorder="0" applyAlignment="0" applyProtection="0"/>
    <xf numFmtId="0" fontId="53" fillId="45" borderId="0" applyNumberFormat="0" applyBorder="0" applyAlignment="0" applyProtection="0"/>
    <xf numFmtId="0" fontId="31" fillId="38" borderId="0" applyNumberFormat="0" applyBorder="0" applyAlignment="0" applyProtection="0"/>
    <xf numFmtId="0" fontId="41" fillId="0" borderId="7" applyNumberFormat="0" applyFill="0" applyAlignment="0" applyProtection="0"/>
    <xf numFmtId="0" fontId="64" fillId="0" borderId="7" applyNumberFormat="0" applyFill="0" applyAlignment="0" applyProtection="0"/>
    <xf numFmtId="0" fontId="41" fillId="0" borderId="7" applyNumberFormat="0" applyFill="0" applyAlignment="0" applyProtection="0"/>
    <xf numFmtId="0" fontId="42" fillId="40" borderId="2" applyNumberFormat="0" applyAlignment="0" applyProtection="0"/>
    <xf numFmtId="0" fontId="65" fillId="46" borderId="2" applyNumberFormat="0" applyAlignment="0" applyProtection="0"/>
    <xf numFmtId="0" fontId="42" fillId="40" borderId="2" applyNumberFormat="0" applyAlignment="0" applyProtection="0"/>
    <xf numFmtId="0" fontId="43" fillId="39"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43" fillId="39"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66" fillId="22" borderId="1" applyNumberFormat="0" applyAlignment="0" applyProtection="0"/>
    <xf numFmtId="0" fontId="44" fillId="6" borderId="0" applyNumberFormat="0" applyBorder="0" applyAlignment="0" applyProtection="0"/>
    <xf numFmtId="0" fontId="67" fillId="5" borderId="0" applyNumberFormat="0" applyBorder="0" applyAlignment="0" applyProtection="0"/>
    <xf numFmtId="0" fontId="44" fillId="6" borderId="0" applyNumberFormat="0" applyBorder="0" applyAlignment="0" applyProtection="0"/>
    <xf numFmtId="0" fontId="68" fillId="0" borderId="0"/>
    <xf numFmtId="0" fontId="73" fillId="0" borderId="0"/>
    <xf numFmtId="0" fontId="46" fillId="0" borderId="9" applyNumberFormat="0" applyFill="0" applyAlignment="0" applyProtection="0"/>
    <xf numFmtId="44" fontId="25" fillId="0" borderId="0" applyFont="0" applyFill="0" applyBorder="0" applyAlignment="0" applyProtection="0"/>
    <xf numFmtId="168" fontId="25" fillId="0" borderId="0" applyFont="0" applyFill="0" applyBorder="0" applyAlignment="0" applyProtection="0"/>
    <xf numFmtId="43" fontId="25" fillId="0" borderId="0" applyFont="0" applyFill="0" applyBorder="0" applyAlignment="0" applyProtection="0"/>
    <xf numFmtId="39" fontId="7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5" fillId="0" borderId="0" applyFont="0" applyFill="0" applyBorder="0" applyAlignment="0" applyProtection="0"/>
    <xf numFmtId="0" fontId="45" fillId="15"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45" fillId="15"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46"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46"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8" fillId="0" borderId="0">
      <alignment vertical="top" wrapText="1"/>
    </xf>
    <xf numFmtId="0" fontId="81" fillId="0" borderId="0"/>
    <xf numFmtId="0" fontId="25" fillId="0" borderId="0"/>
  </cellStyleXfs>
  <cellXfs count="518">
    <xf numFmtId="0" fontId="0" fillId="0" borderId="0" xfId="0"/>
    <xf numFmtId="0" fontId="2" fillId="0" borderId="0" xfId="0" applyNumberFormat="1" applyFont="1" applyBorder="1" applyAlignment="1" applyProtection="1">
      <alignment vertical="top"/>
      <protection locked="0"/>
    </xf>
    <xf numFmtId="0" fontId="4" fillId="0" borderId="0" xfId="0" applyFont="1" applyAlignment="1" applyProtection="1">
      <alignment horizontal="left" vertical="top"/>
      <protection locked="0"/>
    </xf>
    <xf numFmtId="49" fontId="5" fillId="0" borderId="0" xfId="0" applyNumberFormat="1" applyFont="1" applyAlignment="1" applyProtection="1">
      <alignment horizontal="left" vertical="top" wrapText="1"/>
      <protection locked="0"/>
    </xf>
    <xf numFmtId="0" fontId="2" fillId="0" borderId="0" xfId="0" applyNumberFormat="1" applyFont="1" applyBorder="1" applyAlignment="1" applyProtection="1">
      <alignment horizontal="left" vertical="top"/>
      <protection locked="0"/>
    </xf>
    <xf numFmtId="0" fontId="5" fillId="0" borderId="0" xfId="0" applyNumberFormat="1" applyFont="1" applyBorder="1" applyAlignment="1" applyProtection="1">
      <alignment horizontal="left" vertical="top" wrapText="1"/>
      <protection locked="0"/>
    </xf>
    <xf numFmtId="49" fontId="6" fillId="47" borderId="0" xfId="0" applyNumberFormat="1" applyFont="1" applyFill="1" applyBorder="1" applyAlignment="1" applyProtection="1">
      <alignment horizontal="left" vertical="top"/>
      <protection locked="0"/>
    </xf>
    <xf numFmtId="49" fontId="5" fillId="47" borderId="0" xfId="0" applyNumberFormat="1" applyFont="1" applyFill="1" applyBorder="1" applyAlignment="1" applyProtection="1">
      <alignment horizontal="left" vertical="top" wrapText="1"/>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8" fillId="0" borderId="0" xfId="0" applyFont="1" applyAlignment="1">
      <alignment wrapText="1"/>
    </xf>
    <xf numFmtId="0" fontId="49"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0" fillId="0" borderId="0" xfId="0" applyFont="1" applyAlignment="1">
      <alignment horizontal="left"/>
    </xf>
    <xf numFmtId="17" fontId="5" fillId="0" borderId="0" xfId="0" applyNumberFormat="1" applyFont="1" applyAlignment="1" applyProtection="1">
      <alignment horizontal="left" vertical="top" wrapText="1"/>
      <protection locked="0"/>
    </xf>
    <xf numFmtId="0" fontId="3" fillId="0" borderId="0" xfId="0" applyFont="1" applyBorder="1" applyProtection="1">
      <protection locked="0"/>
    </xf>
    <xf numFmtId="0" fontId="9" fillId="0" borderId="0" xfId="0" applyFont="1" applyBorder="1" applyAlignment="1">
      <alignment horizontal="left" vertical="top"/>
    </xf>
    <xf numFmtId="0" fontId="4" fillId="0" borderId="0" xfId="0" applyFont="1" applyFill="1" applyBorder="1" applyAlignment="1">
      <alignment vertical="top"/>
    </xf>
    <xf numFmtId="0" fontId="4" fillId="0" borderId="0" xfId="0" applyFont="1" applyBorder="1" applyAlignment="1">
      <alignment vertical="top"/>
    </xf>
    <xf numFmtId="0" fontId="4" fillId="0" borderId="0" xfId="0" applyFont="1" applyBorder="1" applyAlignment="1">
      <alignment horizontal="center" vertical="top"/>
    </xf>
    <xf numFmtId="0" fontId="4" fillId="0" borderId="0" xfId="0" applyNumberFormat="1" applyFont="1" applyBorder="1" applyAlignment="1">
      <alignment vertical="top"/>
    </xf>
    <xf numFmtId="0" fontId="10" fillId="0" borderId="0" xfId="0" applyFont="1" applyBorder="1" applyAlignment="1">
      <alignment horizontal="left" vertical="top"/>
    </xf>
    <xf numFmtId="0" fontId="11" fillId="0" borderId="0" xfId="0" applyFont="1" applyFill="1" applyBorder="1" applyAlignment="1">
      <alignment vertical="top"/>
    </xf>
    <xf numFmtId="0" fontId="11" fillId="0" borderId="0" xfId="0" applyFont="1" applyBorder="1" applyAlignment="1">
      <alignment vertical="top"/>
    </xf>
    <xf numFmtId="0" fontId="11" fillId="0" borderId="0" xfId="0" applyFont="1" applyBorder="1" applyAlignment="1">
      <alignment horizontal="center" vertical="top"/>
    </xf>
    <xf numFmtId="0" fontId="11" fillId="0" borderId="0" xfId="0" applyNumberFormat="1" applyFont="1" applyBorder="1" applyAlignment="1">
      <alignment vertical="top"/>
    </xf>
    <xf numFmtId="0" fontId="2" fillId="0" borderId="0" xfId="0" applyNumberFormat="1" applyFont="1" applyBorder="1" applyAlignment="1">
      <alignment vertical="top"/>
    </xf>
    <xf numFmtId="0" fontId="12" fillId="0" borderId="10" xfId="0" applyFont="1" applyBorder="1" applyAlignment="1">
      <alignment horizontal="left" vertical="top"/>
    </xf>
    <xf numFmtId="0" fontId="12" fillId="0" borderId="10" xfId="0" applyFont="1" applyBorder="1" applyAlignment="1">
      <alignment vertical="top" wrapText="1"/>
    </xf>
    <xf numFmtId="0" fontId="12" fillId="0" borderId="10" xfId="0" applyFont="1" applyBorder="1" applyAlignment="1">
      <alignment vertical="top"/>
    </xf>
    <xf numFmtId="0" fontId="12" fillId="0" borderId="10" xfId="0" applyFont="1" applyBorder="1" applyAlignment="1">
      <alignment horizontal="center" vertical="top"/>
    </xf>
    <xf numFmtId="0" fontId="12" fillId="0" borderId="10" xfId="0" applyNumberFormat="1" applyFont="1" applyBorder="1" applyAlignment="1">
      <alignment vertical="top"/>
    </xf>
    <xf numFmtId="0" fontId="13" fillId="0" borderId="0" xfId="0" applyFont="1" applyAlignment="1">
      <alignment vertical="top"/>
    </xf>
    <xf numFmtId="49" fontId="13" fillId="0" borderId="0" xfId="0" applyNumberFormat="1" applyFont="1" applyAlignment="1">
      <alignment horizontal="left" vertical="top" wrapText="1"/>
    </xf>
    <xf numFmtId="0" fontId="13" fillId="0" borderId="0" xfId="0" applyFont="1" applyAlignment="1">
      <alignment horizontal="center" vertical="top"/>
    </xf>
    <xf numFmtId="0" fontId="13" fillId="0" borderId="0" xfId="0" applyNumberFormat="1" applyFont="1" applyAlignment="1">
      <alignment vertical="top"/>
    </xf>
    <xf numFmtId="0" fontId="14" fillId="0" borderId="0" xfId="0" applyNumberFormat="1" applyFont="1" applyBorder="1" applyAlignment="1">
      <alignment vertical="top"/>
    </xf>
    <xf numFmtId="0" fontId="14" fillId="0" borderId="0" xfId="0" applyNumberFormat="1" applyFont="1" applyBorder="1" applyAlignment="1">
      <alignment vertical="top" wrapText="1"/>
    </xf>
    <xf numFmtId="49" fontId="15" fillId="47" borderId="0" xfId="0" applyNumberFormat="1" applyFont="1" applyFill="1" applyBorder="1" applyAlignment="1">
      <alignment horizontal="left" vertical="top"/>
    </xf>
    <xf numFmtId="49" fontId="15" fillId="47" borderId="0" xfId="0" applyNumberFormat="1" applyFont="1" applyFill="1" applyBorder="1" applyAlignment="1">
      <alignment horizontal="left" vertical="top" wrapText="1"/>
    </xf>
    <xf numFmtId="0" fontId="15" fillId="47" borderId="0" xfId="0" applyFont="1" applyFill="1" applyBorder="1" applyAlignment="1">
      <alignment vertical="top"/>
    </xf>
    <xf numFmtId="0" fontId="15" fillId="47" borderId="0" xfId="0" applyFont="1" applyFill="1" applyBorder="1" applyAlignment="1">
      <alignment horizontal="center" vertical="top"/>
    </xf>
    <xf numFmtId="0" fontId="15" fillId="47" borderId="0" xfId="0" applyNumberFormat="1" applyFont="1" applyFill="1" applyBorder="1" applyAlignment="1">
      <alignment horizontal="center" vertical="top"/>
    </xf>
    <xf numFmtId="49" fontId="15" fillId="0" borderId="0" xfId="0" applyNumberFormat="1" applyFont="1" applyFill="1" applyBorder="1" applyAlignment="1">
      <alignment horizontal="left" vertical="top"/>
    </xf>
    <xf numFmtId="49" fontId="15" fillId="0" borderId="0" xfId="0" applyNumberFormat="1" applyFont="1" applyFill="1" applyBorder="1" applyAlignment="1">
      <alignment horizontal="left" vertical="top" wrapText="1"/>
    </xf>
    <xf numFmtId="0" fontId="15" fillId="0" borderId="0" xfId="0" applyFont="1" applyFill="1" applyBorder="1" applyAlignment="1">
      <alignment vertical="top"/>
    </xf>
    <xf numFmtId="0" fontId="15" fillId="0" borderId="0" xfId="0" applyFont="1" applyFill="1" applyBorder="1" applyAlignment="1">
      <alignment horizontal="center" vertical="top"/>
    </xf>
    <xf numFmtId="0" fontId="15" fillId="0" borderId="0" xfId="0" applyNumberFormat="1" applyFont="1" applyFill="1" applyBorder="1" applyAlignment="1">
      <alignment horizontal="center" vertical="top"/>
    </xf>
    <xf numFmtId="0" fontId="13" fillId="0" borderId="0" xfId="0" applyNumberFormat="1" applyFont="1" applyBorder="1" applyAlignment="1">
      <alignment vertical="top"/>
    </xf>
    <xf numFmtId="49" fontId="13" fillId="0" borderId="0" xfId="0" applyNumberFormat="1" applyFont="1" applyBorder="1" applyAlignment="1">
      <alignment horizontal="left" vertical="top" wrapText="1"/>
    </xf>
    <xf numFmtId="0" fontId="13" fillId="0" borderId="0" xfId="0" applyFont="1" applyBorder="1" applyAlignment="1">
      <alignment vertical="top"/>
    </xf>
    <xf numFmtId="3" fontId="13" fillId="0" borderId="0" xfId="0" applyNumberFormat="1" applyFont="1" applyBorder="1" applyAlignment="1">
      <alignment horizontal="center" vertical="top"/>
    </xf>
    <xf numFmtId="0" fontId="13" fillId="0" borderId="0" xfId="0" applyNumberFormat="1" applyFont="1" applyBorder="1" applyAlignment="1">
      <alignment horizontal="right" vertical="top"/>
    </xf>
    <xf numFmtId="0" fontId="16" fillId="0" borderId="0" xfId="0" applyNumberFormat="1" applyFont="1" applyBorder="1" applyAlignment="1">
      <alignment vertical="top"/>
    </xf>
    <xf numFmtId="0" fontId="17" fillId="0" borderId="0" xfId="0" applyNumberFormat="1" applyFont="1" applyFill="1" applyBorder="1" applyAlignment="1">
      <alignment horizontal="left" vertical="top" wrapText="1"/>
    </xf>
    <xf numFmtId="0" fontId="17" fillId="0" borderId="0" xfId="0" applyFont="1" applyBorder="1" applyAlignment="1">
      <alignment vertical="top"/>
    </xf>
    <xf numFmtId="0" fontId="17" fillId="0" borderId="0" xfId="0" applyFont="1" applyFill="1" applyBorder="1" applyAlignment="1">
      <alignment horizontal="right" vertical="top"/>
    </xf>
    <xf numFmtId="49" fontId="17" fillId="0" borderId="11" xfId="0" applyNumberFormat="1" applyFont="1" applyBorder="1" applyAlignment="1">
      <alignment vertical="top"/>
    </xf>
    <xf numFmtId="0" fontId="17" fillId="0" borderId="11" xfId="0" applyNumberFormat="1" applyFont="1" applyFill="1" applyBorder="1" applyAlignment="1">
      <alignment horizontal="left" vertical="top" wrapText="1"/>
    </xf>
    <xf numFmtId="0" fontId="17" fillId="0" borderId="11" xfId="0" applyFont="1" applyBorder="1" applyAlignment="1">
      <alignment vertical="top"/>
    </xf>
    <xf numFmtId="0" fontId="17" fillId="0" borderId="11" xfId="0" applyFont="1" applyFill="1" applyBorder="1" applyAlignment="1">
      <alignment horizontal="right" vertical="top"/>
    </xf>
    <xf numFmtId="49" fontId="18" fillId="0" borderId="0" xfId="0" applyNumberFormat="1" applyFont="1" applyFill="1" applyAlignment="1">
      <alignment vertical="top"/>
    </xf>
    <xf numFmtId="49" fontId="18" fillId="0" borderId="0" xfId="0" applyNumberFormat="1" applyFont="1" applyFill="1" applyAlignment="1">
      <alignment vertical="top" wrapText="1"/>
    </xf>
    <xf numFmtId="0" fontId="18" fillId="0" borderId="0" xfId="0" applyFont="1" applyFill="1" applyAlignment="1">
      <alignment vertical="top"/>
    </xf>
    <xf numFmtId="4" fontId="18" fillId="0" borderId="0" xfId="0" applyNumberFormat="1" applyFont="1" applyFill="1" applyAlignment="1">
      <alignment vertical="top"/>
    </xf>
    <xf numFmtId="49" fontId="17" fillId="0" borderId="0" xfId="0" applyNumberFormat="1" applyFont="1" applyAlignment="1">
      <alignment vertical="top"/>
    </xf>
    <xf numFmtId="0" fontId="17" fillId="0" borderId="0" xfId="0" applyNumberFormat="1" applyFont="1" applyFill="1" applyAlignment="1">
      <alignment horizontal="left" vertical="top" wrapText="1"/>
    </xf>
    <xf numFmtId="0" fontId="14" fillId="0" borderId="0" xfId="0" applyFont="1" applyBorder="1" applyAlignment="1">
      <alignment vertical="top"/>
    </xf>
    <xf numFmtId="49" fontId="14" fillId="0" borderId="0" xfId="0" applyNumberFormat="1" applyFont="1" applyBorder="1" applyAlignment="1">
      <alignment horizontal="left" vertical="top" wrapText="1"/>
    </xf>
    <xf numFmtId="0" fontId="14" fillId="0" borderId="0" xfId="0" applyFont="1" applyBorder="1" applyAlignment="1">
      <alignment horizontal="center" vertical="top"/>
    </xf>
    <xf numFmtId="9" fontId="19" fillId="0" borderId="0" xfId="191" applyFont="1" applyFill="1" applyBorder="1" applyAlignment="1">
      <alignment horizontal="right" vertical="top"/>
    </xf>
    <xf numFmtId="49" fontId="2" fillId="0" borderId="0" xfId="0" applyNumberFormat="1"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horizontal="center" vertical="top"/>
    </xf>
    <xf numFmtId="0" fontId="21" fillId="0" borderId="0" xfId="0" applyFont="1" applyBorder="1" applyAlignment="1">
      <alignment horizontal="left" vertical="top"/>
    </xf>
    <xf numFmtId="0" fontId="21" fillId="0" borderId="0" xfId="0" applyFont="1" applyFill="1" applyBorder="1" applyAlignment="1">
      <alignment vertical="top"/>
    </xf>
    <xf numFmtId="0" fontId="9" fillId="0" borderId="0" xfId="0" applyFont="1" applyBorder="1" applyAlignment="1">
      <alignment horizontal="right" vertical="top"/>
    </xf>
    <xf numFmtId="0" fontId="9" fillId="0" borderId="10" xfId="0" applyFont="1" applyBorder="1" applyAlignment="1">
      <alignment horizontal="left" vertical="top"/>
    </xf>
    <xf numFmtId="0" fontId="9" fillId="0" borderId="12" xfId="0" applyFont="1" applyBorder="1" applyAlignment="1">
      <alignment horizontal="left" vertical="top"/>
    </xf>
    <xf numFmtId="0" fontId="5" fillId="0" borderId="0" xfId="0" applyFont="1" applyBorder="1" applyAlignment="1">
      <alignment horizontal="left" vertical="top"/>
    </xf>
    <xf numFmtId="49" fontId="2" fillId="0" borderId="0" xfId="0" applyNumberFormat="1" applyFont="1" applyBorder="1" applyAlignment="1">
      <alignment vertical="top" wrapText="1"/>
    </xf>
    <xf numFmtId="0" fontId="2" fillId="0" borderId="0" xfId="153" applyFont="1" applyBorder="1" applyAlignment="1" applyProtection="1">
      <alignment horizontal="justify" vertical="top" wrapText="1"/>
    </xf>
    <xf numFmtId="0" fontId="21" fillId="0" borderId="0" xfId="0" applyFont="1" applyFill="1" applyBorder="1" applyAlignment="1" applyProtection="1">
      <alignment horizontal="left" vertical="top"/>
      <protection locked="0"/>
    </xf>
    <xf numFmtId="0" fontId="21" fillId="0" borderId="0" xfId="0" applyNumberFormat="1" applyFont="1" applyFill="1" applyBorder="1" applyAlignment="1" applyProtection="1">
      <alignment vertical="top"/>
      <protection locked="0"/>
    </xf>
    <xf numFmtId="0" fontId="21" fillId="0" borderId="0" xfId="0" applyFont="1" applyFill="1" applyBorder="1" applyAlignment="1" applyProtection="1">
      <alignment vertical="top"/>
      <protection locked="0"/>
    </xf>
    <xf numFmtId="1" fontId="21" fillId="0" borderId="0" xfId="0" applyNumberFormat="1" applyFont="1" applyFill="1" applyBorder="1" applyAlignment="1" applyProtection="1">
      <alignment horizontal="center" vertical="top"/>
      <protection locked="0"/>
    </xf>
    <xf numFmtId="0" fontId="21" fillId="0" borderId="0" xfId="0" applyNumberFormat="1" applyFont="1" applyFill="1" applyBorder="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9" fillId="0" borderId="0" xfId="0" applyNumberFormat="1" applyFont="1" applyFill="1" applyBorder="1" applyAlignment="1" applyProtection="1">
      <alignment horizontal="right" vertical="top"/>
      <protection locked="0"/>
    </xf>
    <xf numFmtId="0" fontId="9" fillId="0" borderId="0" xfId="0" applyFont="1" applyFill="1" applyBorder="1" applyAlignment="1" applyProtection="1">
      <alignment vertical="top"/>
      <protection locked="0"/>
    </xf>
    <xf numFmtId="1" fontId="9" fillId="0" borderId="0" xfId="0" applyNumberFormat="1" applyFont="1" applyFill="1" applyBorder="1" applyAlignment="1" applyProtection="1">
      <alignment horizontal="center" vertical="top"/>
      <protection locked="0"/>
    </xf>
    <xf numFmtId="0" fontId="21" fillId="0" borderId="0" xfId="0" applyNumberFormat="1" applyFont="1" applyFill="1" applyBorder="1" applyAlignment="1" applyProtection="1">
      <alignment horizontal="right" vertical="top"/>
      <protection locked="0"/>
    </xf>
    <xf numFmtId="0" fontId="2" fillId="0" borderId="0" xfId="0" applyNumberFormat="1" applyFont="1" applyFill="1" applyBorder="1" applyAlignment="1" applyProtection="1">
      <alignment vertical="top"/>
      <protection locked="0"/>
    </xf>
    <xf numFmtId="49" fontId="4" fillId="0" borderId="0" xfId="0" applyNumberFormat="1" applyFont="1" applyFill="1" applyBorder="1" applyAlignment="1" applyProtection="1">
      <alignment horizontal="left" vertical="top"/>
      <protection locked="0"/>
    </xf>
    <xf numFmtId="0" fontId="6" fillId="0" borderId="0" xfId="0" applyFont="1" applyFill="1" applyBorder="1" applyAlignment="1" applyProtection="1">
      <alignment vertical="top"/>
      <protection locked="0"/>
    </xf>
    <xf numFmtId="1" fontId="6" fillId="0" borderId="0" xfId="0" applyNumberFormat="1" applyFont="1" applyFill="1" applyBorder="1" applyAlignment="1" applyProtection="1">
      <alignment horizontal="center" vertical="top"/>
      <protection locked="0"/>
    </xf>
    <xf numFmtId="0" fontId="4" fillId="0" borderId="0" xfId="0" applyNumberFormat="1" applyFont="1" applyFill="1" applyBorder="1" applyAlignment="1" applyProtection="1">
      <alignment vertical="top"/>
      <protection locked="0"/>
    </xf>
    <xf numFmtId="0" fontId="4" fillId="0" borderId="0" xfId="0" applyFont="1" applyFill="1" applyBorder="1" applyAlignment="1" applyProtection="1">
      <alignment vertical="top"/>
      <protection locked="0"/>
    </xf>
    <xf numFmtId="0" fontId="2" fillId="0" borderId="0" xfId="0" applyNumberFormat="1" applyFont="1" applyFill="1" applyBorder="1" applyAlignment="1" applyProtection="1">
      <alignment horizontal="justify" vertical="top" wrapText="1"/>
      <protection locked="0"/>
    </xf>
    <xf numFmtId="0" fontId="23" fillId="0" borderId="0" xfId="0" applyNumberFormat="1" applyFont="1" applyFill="1" applyBorder="1" applyAlignment="1" applyProtection="1">
      <alignment vertical="top"/>
      <protection locked="0"/>
    </xf>
    <xf numFmtId="1" fontId="23" fillId="0" borderId="0" xfId="0" applyNumberFormat="1" applyFont="1" applyFill="1" applyBorder="1" applyAlignment="1" applyProtection="1">
      <alignment vertical="top"/>
      <protection locked="0"/>
    </xf>
    <xf numFmtId="0" fontId="6" fillId="0" borderId="0" xfId="0" applyNumberFormat="1" applyFont="1" applyFill="1" applyBorder="1" applyAlignment="1" applyProtection="1">
      <alignment vertical="top"/>
      <protection locked="0"/>
    </xf>
    <xf numFmtId="49" fontId="6" fillId="0" borderId="0"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0" fontId="4" fillId="0" borderId="0" xfId="0" applyNumberFormat="1" applyFont="1" applyFill="1" applyBorder="1" applyAlignment="1" applyProtection="1">
      <alignment horizontal="center" vertical="top"/>
      <protection locked="0"/>
    </xf>
    <xf numFmtId="49" fontId="5" fillId="0" borderId="10" xfId="0" applyNumberFormat="1" applyFont="1" applyFill="1" applyBorder="1" applyAlignment="1" applyProtection="1">
      <alignment horizontal="right" vertical="top"/>
      <protection locked="0"/>
    </xf>
    <xf numFmtId="0" fontId="5" fillId="0" borderId="10" xfId="0" applyNumberFormat="1" applyFont="1" applyFill="1" applyBorder="1" applyAlignment="1" applyProtection="1">
      <alignment vertical="top"/>
      <protection locked="0"/>
    </xf>
    <xf numFmtId="0" fontId="5" fillId="0" borderId="10" xfId="0" applyFont="1" applyFill="1" applyBorder="1" applyAlignment="1" applyProtection="1">
      <alignment vertical="top" wrapText="1"/>
      <protection locked="0"/>
    </xf>
    <xf numFmtId="0" fontId="24" fillId="0" borderId="10" xfId="0" applyFont="1" applyFill="1" applyBorder="1" applyAlignment="1" applyProtection="1">
      <alignment vertical="top"/>
      <protection locked="0"/>
    </xf>
    <xf numFmtId="1" fontId="24" fillId="0" borderId="1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right" vertical="top"/>
      <protection locked="0"/>
    </xf>
    <xf numFmtId="49" fontId="2" fillId="0" borderId="0" xfId="0" applyNumberFormat="1" applyFont="1" applyFill="1" applyBorder="1" applyAlignment="1" applyProtection="1">
      <alignment horizontal="right" vertical="top"/>
      <protection locked="0"/>
    </xf>
    <xf numFmtId="0" fontId="2" fillId="0" borderId="0" xfId="0" applyNumberFormat="1" applyFont="1" applyFill="1" applyBorder="1" applyAlignment="1" applyProtection="1">
      <alignment horizontal="left" vertical="top"/>
      <protection locked="0"/>
    </xf>
    <xf numFmtId="0" fontId="2" fillId="0" borderId="0" xfId="0" applyNumberFormat="1" applyFont="1" applyFill="1" applyBorder="1" applyAlignment="1" applyProtection="1">
      <alignment horizontal="left" vertical="top" wrapText="1"/>
      <protection locked="0"/>
    </xf>
    <xf numFmtId="1" fontId="26" fillId="0" borderId="0" xfId="0" applyNumberFormat="1" applyFont="1" applyFill="1" applyBorder="1" applyAlignment="1" applyProtection="1">
      <alignment horizontal="center" vertical="top"/>
      <protection locked="0"/>
    </xf>
    <xf numFmtId="49" fontId="2" fillId="0" borderId="0" xfId="0" applyNumberFormat="1" applyFont="1" applyBorder="1" applyAlignment="1" applyProtection="1">
      <alignment horizontal="right" vertical="top"/>
      <protection locked="0"/>
    </xf>
    <xf numFmtId="0" fontId="2" fillId="0" borderId="0" xfId="0" applyNumberFormat="1" applyFont="1" applyBorder="1" applyAlignment="1" applyProtection="1">
      <alignment horizontal="left" vertical="top" wrapText="1"/>
      <protection locked="0"/>
    </xf>
    <xf numFmtId="1" fontId="26" fillId="0" borderId="0" xfId="0" applyNumberFormat="1" applyFont="1" applyBorder="1" applyAlignment="1" applyProtection="1">
      <alignment horizontal="center" vertical="top"/>
      <protection locked="0"/>
    </xf>
    <xf numFmtId="0" fontId="0" fillId="0" borderId="0" xfId="0" applyProtection="1">
      <protection locked="0"/>
    </xf>
    <xf numFmtId="0" fontId="26" fillId="0" borderId="0" xfId="0" applyFont="1" applyBorder="1" applyAlignment="1" applyProtection="1">
      <alignment vertical="top"/>
      <protection locked="0"/>
    </xf>
    <xf numFmtId="49" fontId="15" fillId="0" borderId="10" xfId="0" applyNumberFormat="1" applyFont="1" applyFill="1" applyBorder="1" applyAlignment="1" applyProtection="1">
      <alignment horizontal="right" vertical="top"/>
      <protection locked="0"/>
    </xf>
    <xf numFmtId="0" fontId="15" fillId="0" borderId="10" xfId="0" applyNumberFormat="1" applyFont="1" applyFill="1" applyBorder="1" applyAlignment="1" applyProtection="1">
      <alignment horizontal="left" vertical="top"/>
      <protection locked="0"/>
    </xf>
    <xf numFmtId="0" fontId="15" fillId="0" borderId="10" xfId="0" applyFont="1" applyFill="1" applyBorder="1" applyAlignment="1" applyProtection="1">
      <alignment horizontal="right" vertical="top"/>
      <protection locked="0"/>
    </xf>
    <xf numFmtId="49" fontId="15" fillId="0" borderId="0" xfId="0" applyNumberFormat="1" applyFont="1" applyFill="1" applyBorder="1" applyAlignment="1" applyProtection="1">
      <alignment horizontal="right" vertical="top"/>
      <protection locked="0"/>
    </xf>
    <xf numFmtId="0" fontId="15" fillId="0" borderId="0" xfId="0" applyNumberFormat="1" applyFont="1" applyFill="1" applyBorder="1" applyAlignment="1" applyProtection="1">
      <alignment horizontal="left" vertical="top"/>
      <protection locked="0"/>
    </xf>
    <xf numFmtId="0" fontId="6" fillId="0" borderId="0" xfId="0" applyFont="1" applyFill="1" applyBorder="1" applyAlignment="1" applyProtection="1">
      <alignment horizontal="right" vertical="top"/>
      <protection locked="0"/>
    </xf>
    <xf numFmtId="1" fontId="6" fillId="0" borderId="0" xfId="0"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right" vertical="top"/>
      <protection locked="0"/>
    </xf>
    <xf numFmtId="49" fontId="2" fillId="0" borderId="0" xfId="0" applyNumberFormat="1" applyFont="1" applyFill="1" applyBorder="1" applyAlignment="1" applyProtection="1">
      <alignment horizontal="left" vertical="top" wrapText="1"/>
      <protection locked="0"/>
    </xf>
    <xf numFmtId="0" fontId="23" fillId="0" borderId="0" xfId="0" applyFont="1" applyFill="1" applyBorder="1" applyAlignment="1" applyProtection="1">
      <alignment vertical="top"/>
      <protection locked="0"/>
    </xf>
    <xf numFmtId="0" fontId="0" fillId="0" borderId="0" xfId="0" applyFont="1" applyFill="1" applyProtection="1">
      <protection locked="0"/>
    </xf>
    <xf numFmtId="49" fontId="2" fillId="0" borderId="0" xfId="0" applyNumberFormat="1" applyFont="1" applyFill="1" applyBorder="1" applyAlignment="1" applyProtection="1">
      <alignment horizontal="left" vertical="top"/>
      <protection locked="0"/>
    </xf>
    <xf numFmtId="0" fontId="2" fillId="0" borderId="0" xfId="0" applyNumberFormat="1" applyFont="1" applyBorder="1" applyAlignment="1">
      <alignment horizontal="left" vertical="top" wrapText="1"/>
    </xf>
    <xf numFmtId="4" fontId="2" fillId="0" borderId="0" xfId="0" applyNumberFormat="1" applyFont="1" applyFill="1" applyBorder="1" applyAlignment="1" applyProtection="1">
      <alignment vertical="top"/>
      <protection locked="0"/>
    </xf>
    <xf numFmtId="49" fontId="24" fillId="0" borderId="10" xfId="0" applyNumberFormat="1" applyFont="1" applyFill="1" applyBorder="1" applyAlignment="1" applyProtection="1">
      <alignment vertical="top"/>
      <protection locked="0"/>
    </xf>
    <xf numFmtId="49" fontId="25" fillId="0" borderId="0" xfId="0" applyNumberFormat="1" applyFont="1" applyFill="1" applyBorder="1" applyAlignment="1" applyProtection="1">
      <alignment vertical="top"/>
      <protection locked="0"/>
    </xf>
    <xf numFmtId="1" fontId="2" fillId="0" borderId="0" xfId="0" applyNumberFormat="1" applyFont="1" applyFill="1" applyBorder="1" applyAlignment="1" applyProtection="1">
      <alignment horizontal="left" vertical="top"/>
      <protection locked="0"/>
    </xf>
    <xf numFmtId="0" fontId="2" fillId="0" borderId="0" xfId="0" applyNumberFormat="1" applyFont="1" applyFill="1" applyBorder="1" applyAlignment="1">
      <alignment horizontal="left" vertical="top" wrapText="1"/>
    </xf>
    <xf numFmtId="1" fontId="26" fillId="0" borderId="0" xfId="0" applyNumberFormat="1" applyFont="1" applyFill="1" applyBorder="1" applyAlignment="1">
      <alignment horizontal="center" vertical="top"/>
    </xf>
    <xf numFmtId="0" fontId="2" fillId="0" borderId="0" xfId="0" applyFont="1" applyFill="1" applyBorder="1" applyAlignment="1" applyProtection="1">
      <alignment vertical="top"/>
      <protection locked="0"/>
    </xf>
    <xf numFmtId="0" fontId="5" fillId="0" borderId="10" xfId="0" applyFont="1" applyFill="1" applyBorder="1" applyAlignment="1" applyProtection="1">
      <alignment horizontal="left" vertical="top" wrapText="1"/>
      <protection locked="0"/>
    </xf>
    <xf numFmtId="0" fontId="27" fillId="0" borderId="0" xfId="0" applyNumberFormat="1" applyFont="1" applyBorder="1" applyAlignment="1" applyProtection="1">
      <alignment horizontal="left" vertical="top" wrapText="1"/>
      <protection locked="0"/>
    </xf>
    <xf numFmtId="1" fontId="26" fillId="0" borderId="0" xfId="0" applyNumberFormat="1" applyFont="1" applyBorder="1" applyAlignment="1">
      <alignment horizontal="center" vertical="top"/>
    </xf>
    <xf numFmtId="0" fontId="25" fillId="0" borderId="0" xfId="0" applyFont="1" applyFill="1" applyAlignment="1" applyProtection="1">
      <alignment vertical="top" wrapText="1"/>
      <protection locked="0"/>
    </xf>
    <xf numFmtId="0" fontId="25" fillId="0" borderId="0" xfId="0" applyFont="1" applyFill="1" applyAlignment="1" applyProtection="1">
      <alignment wrapText="1"/>
      <protection locked="0"/>
    </xf>
    <xf numFmtId="0" fontId="15" fillId="0" borderId="10" xfId="0" applyFont="1" applyFill="1" applyBorder="1" applyAlignment="1" applyProtection="1">
      <alignment horizontal="right" vertical="top" wrapText="1"/>
      <protection locked="0"/>
    </xf>
    <xf numFmtId="0" fontId="9" fillId="0" borderId="10" xfId="0" applyFont="1" applyFill="1" applyBorder="1" applyAlignment="1" applyProtection="1">
      <alignment horizontal="left" vertical="top"/>
      <protection locked="0"/>
    </xf>
    <xf numFmtId="0" fontId="9" fillId="0" borderId="10" xfId="0" applyNumberFormat="1" applyFont="1" applyFill="1" applyBorder="1" applyAlignment="1" applyProtection="1">
      <alignment horizontal="left" vertical="top"/>
      <protection locked="0"/>
    </xf>
    <xf numFmtId="0" fontId="9" fillId="0" borderId="10" xfId="0" applyFont="1" applyFill="1" applyBorder="1" applyAlignment="1" applyProtection="1">
      <alignment vertical="top" wrapText="1"/>
      <protection locked="0"/>
    </xf>
    <xf numFmtId="0" fontId="9" fillId="0" borderId="10" xfId="0" applyFont="1" applyFill="1" applyBorder="1" applyAlignment="1" applyProtection="1">
      <alignment vertical="top"/>
      <protection locked="0"/>
    </xf>
    <xf numFmtId="1" fontId="9" fillId="0" borderId="10" xfId="0" applyNumberFormat="1" applyFont="1" applyFill="1" applyBorder="1" applyAlignment="1" applyProtection="1">
      <alignment horizontal="center" vertical="top"/>
      <protection locked="0"/>
    </xf>
    <xf numFmtId="0" fontId="13" fillId="0" borderId="0" xfId="0" applyFont="1" applyFill="1" applyAlignment="1" applyProtection="1">
      <alignment vertical="top"/>
      <protection locked="0"/>
    </xf>
    <xf numFmtId="0" fontId="13" fillId="0" borderId="0" xfId="0" applyNumberFormat="1" applyFont="1" applyFill="1" applyAlignment="1" applyProtection="1">
      <alignment vertical="top"/>
      <protection locked="0"/>
    </xf>
    <xf numFmtId="49" fontId="13" fillId="0" borderId="0" xfId="0" applyNumberFormat="1" applyFont="1" applyFill="1" applyAlignment="1" applyProtection="1">
      <alignment horizontal="left" vertical="top" wrapText="1"/>
      <protection locked="0"/>
    </xf>
    <xf numFmtId="0" fontId="15" fillId="0" borderId="0" xfId="0" applyFont="1" applyFill="1" applyAlignment="1" applyProtection="1">
      <alignment vertical="top"/>
      <protection locked="0"/>
    </xf>
    <xf numFmtId="1" fontId="15" fillId="0" borderId="0" xfId="0" applyNumberFormat="1" applyFont="1" applyFill="1" applyAlignment="1" applyProtection="1">
      <alignment horizontal="center" vertical="top"/>
      <protection locked="0"/>
    </xf>
    <xf numFmtId="0" fontId="14" fillId="0" borderId="0" xfId="0" applyNumberFormat="1" applyFont="1" applyFill="1" applyBorder="1" applyAlignment="1" applyProtection="1">
      <alignment vertical="top"/>
      <protection locked="0"/>
    </xf>
    <xf numFmtId="0" fontId="14" fillId="0" borderId="0" xfId="0" applyNumberFormat="1" applyFont="1" applyFill="1" applyBorder="1" applyAlignment="1" applyProtection="1">
      <alignment vertical="top" wrapText="1"/>
      <protection locked="0"/>
    </xf>
    <xf numFmtId="0" fontId="26" fillId="0" borderId="0" xfId="0" applyNumberFormat="1" applyFont="1" applyFill="1" applyBorder="1" applyAlignment="1" applyProtection="1">
      <alignment vertical="top"/>
      <protection locked="0"/>
    </xf>
    <xf numFmtId="1" fontId="26" fillId="0" borderId="0" xfId="0" applyNumberFormat="1" applyFont="1" applyFill="1" applyBorder="1" applyAlignment="1" applyProtection="1">
      <alignment vertical="top"/>
      <protection locked="0"/>
    </xf>
    <xf numFmtId="49" fontId="15" fillId="0" borderId="0" xfId="0" applyNumberFormat="1" applyFont="1" applyFill="1" applyBorder="1" applyAlignment="1" applyProtection="1">
      <alignment horizontal="left" vertical="top"/>
      <protection locked="0"/>
    </xf>
    <xf numFmtId="49" fontId="15" fillId="0" borderId="0" xfId="0" applyNumberFormat="1" applyFont="1" applyFill="1" applyBorder="1" applyAlignment="1" applyProtection="1">
      <alignment horizontal="left" vertical="top" wrapText="1"/>
      <protection locked="0"/>
    </xf>
    <xf numFmtId="0" fontId="15" fillId="0" borderId="0" xfId="0" applyFont="1" applyFill="1" applyBorder="1" applyAlignment="1" applyProtection="1">
      <alignment vertical="top"/>
      <protection locked="0"/>
    </xf>
    <xf numFmtId="1" fontId="15" fillId="0" borderId="0" xfId="0" applyNumberFormat="1" applyFont="1" applyFill="1" applyBorder="1" applyAlignment="1" applyProtection="1">
      <alignment horizontal="center" vertical="top"/>
      <protection locked="0"/>
    </xf>
    <xf numFmtId="49"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wrapText="1"/>
      <protection locked="0"/>
    </xf>
    <xf numFmtId="0" fontId="7" fillId="0" borderId="0" xfId="0" applyFont="1" applyFill="1" applyBorder="1" applyAlignment="1" applyProtection="1">
      <alignment vertical="top"/>
      <protection locked="0"/>
    </xf>
    <xf numFmtId="1" fontId="7" fillId="0" borderId="0" xfId="0" applyNumberFormat="1" applyFont="1" applyFill="1" applyBorder="1" applyAlignment="1" applyProtection="1">
      <alignment horizontal="right" vertical="top"/>
      <protection locked="0"/>
    </xf>
    <xf numFmtId="49" fontId="13" fillId="0" borderId="0" xfId="0" applyNumberFormat="1" applyFont="1" applyFill="1" applyBorder="1" applyAlignment="1" applyProtection="1">
      <alignment vertical="top"/>
      <protection locked="0"/>
    </xf>
    <xf numFmtId="0" fontId="13" fillId="0" borderId="0" xfId="0" applyNumberFormat="1" applyFont="1" applyFill="1" applyBorder="1" applyAlignment="1" applyProtection="1">
      <alignment vertical="top"/>
      <protection locked="0"/>
    </xf>
    <xf numFmtId="49" fontId="13" fillId="0" borderId="0" xfId="0" applyNumberFormat="1" applyFont="1" applyFill="1" applyBorder="1" applyAlignment="1" applyProtection="1">
      <alignment horizontal="left" vertical="top" wrapText="1"/>
      <protection locked="0"/>
    </xf>
    <xf numFmtId="0" fontId="7" fillId="0" borderId="0" xfId="0" applyNumberFormat="1" applyFont="1" applyFill="1" applyBorder="1" applyAlignment="1" applyProtection="1">
      <alignment horizontal="justify" vertical="top" wrapText="1"/>
      <protection locked="0"/>
    </xf>
    <xf numFmtId="49" fontId="7" fillId="0" borderId="11" xfId="0" applyNumberFormat="1" applyFont="1" applyFill="1" applyBorder="1" applyAlignment="1" applyProtection="1">
      <alignment vertical="top"/>
      <protection locked="0"/>
    </xf>
    <xf numFmtId="0" fontId="7" fillId="0" borderId="11" xfId="0" applyNumberFormat="1" applyFont="1" applyFill="1" applyBorder="1" applyAlignment="1" applyProtection="1">
      <alignment horizontal="left" vertical="top" wrapText="1"/>
      <protection locked="0"/>
    </xf>
    <xf numFmtId="0" fontId="7" fillId="0" borderId="11" xfId="0" applyFont="1" applyFill="1" applyBorder="1" applyAlignment="1" applyProtection="1">
      <alignment vertical="top"/>
      <protection locked="0"/>
    </xf>
    <xf numFmtId="1" fontId="7" fillId="0" borderId="11" xfId="0" applyNumberFormat="1" applyFont="1" applyFill="1" applyBorder="1" applyAlignment="1" applyProtection="1">
      <alignment horizontal="right" vertical="top"/>
      <protection locked="0"/>
    </xf>
    <xf numFmtId="49" fontId="28" fillId="0" borderId="0" xfId="0" applyNumberFormat="1" applyFont="1" applyFill="1" applyAlignment="1" applyProtection="1">
      <alignment vertical="top"/>
      <protection locked="0"/>
    </xf>
    <xf numFmtId="0" fontId="28" fillId="0" borderId="0" xfId="0" applyNumberFormat="1" applyFont="1" applyFill="1" applyAlignment="1" applyProtection="1">
      <alignment vertical="top"/>
      <protection locked="0"/>
    </xf>
    <xf numFmtId="49" fontId="28" fillId="0" borderId="0" xfId="0" applyNumberFormat="1" applyFont="1" applyFill="1" applyAlignment="1" applyProtection="1">
      <alignment vertical="top" wrapText="1"/>
      <protection locked="0"/>
    </xf>
    <xf numFmtId="0" fontId="29" fillId="0" borderId="0" xfId="0" applyFont="1" applyFill="1" applyAlignment="1" applyProtection="1">
      <alignment vertical="top"/>
      <protection locked="0"/>
    </xf>
    <xf numFmtId="1" fontId="29" fillId="0" borderId="0" xfId="0" applyNumberFormat="1" applyFont="1" applyFill="1" applyAlignment="1" applyProtection="1">
      <alignment vertical="top"/>
      <protection locked="0"/>
    </xf>
    <xf numFmtId="49" fontId="15" fillId="0" borderId="0" xfId="0" applyNumberFormat="1" applyFont="1" applyFill="1" applyAlignment="1" applyProtection="1">
      <alignment vertical="top"/>
      <protection locked="0"/>
    </xf>
    <xf numFmtId="0" fontId="15" fillId="0" borderId="0" xfId="0" applyNumberFormat="1" applyFont="1" applyFill="1" applyBorder="1" applyAlignment="1" applyProtection="1">
      <alignment vertical="top"/>
      <protection locked="0"/>
    </xf>
    <xf numFmtId="0" fontId="15" fillId="0" borderId="0" xfId="0" applyFont="1" applyFill="1" applyBorder="1" applyAlignment="1" applyProtection="1">
      <alignment horizontal="right" vertical="top" wrapText="1"/>
      <protection locked="0"/>
    </xf>
    <xf numFmtId="0" fontId="15" fillId="0" borderId="0" xfId="0" applyFont="1" applyFill="1" applyBorder="1" applyAlignment="1" applyProtection="1">
      <alignment horizontal="right" vertical="top"/>
      <protection locked="0"/>
    </xf>
    <xf numFmtId="1" fontId="15" fillId="0" borderId="0" xfId="0" applyNumberFormat="1" applyFont="1" applyFill="1" applyBorder="1" applyAlignment="1" applyProtection="1">
      <alignment horizontal="right" vertical="top"/>
      <protection locked="0"/>
    </xf>
    <xf numFmtId="0" fontId="9" fillId="0" borderId="0" xfId="0" applyFont="1" applyBorder="1" applyAlignment="1">
      <alignment vertical="top"/>
    </xf>
    <xf numFmtId="0" fontId="21" fillId="0" borderId="0" xfId="0" applyFont="1" applyBorder="1" applyAlignment="1">
      <alignment vertical="top"/>
    </xf>
    <xf numFmtId="0" fontId="6" fillId="47" borderId="0" xfId="0" applyFont="1" applyFill="1" applyBorder="1" applyAlignment="1">
      <alignment vertical="top"/>
    </xf>
    <xf numFmtId="49" fontId="6" fillId="47" borderId="0" xfId="0" applyNumberFormat="1" applyFont="1" applyFill="1" applyBorder="1" applyAlignment="1">
      <alignment horizontal="left" vertical="top" wrapText="1"/>
    </xf>
    <xf numFmtId="0" fontId="6" fillId="47" borderId="0" xfId="0" applyNumberFormat="1" applyFont="1" applyFill="1" applyBorder="1" applyAlignment="1">
      <alignment horizontal="center" vertical="top"/>
    </xf>
    <xf numFmtId="49" fontId="4" fillId="0" borderId="0" xfId="0" applyNumberFormat="1" applyFont="1" applyBorder="1" applyAlignment="1">
      <alignment horizontal="left" vertical="top" wrapText="1"/>
    </xf>
    <xf numFmtId="49" fontId="5" fillId="0" borderId="10" xfId="0" applyNumberFormat="1" applyFont="1" applyBorder="1" applyAlignment="1">
      <alignment horizontal="right" vertical="top"/>
    </xf>
    <xf numFmtId="0" fontId="5" fillId="0" borderId="10" xfId="0" applyFont="1" applyBorder="1" applyAlignment="1">
      <alignment vertical="top" wrapText="1"/>
    </xf>
    <xf numFmtId="0" fontId="4" fillId="0" borderId="0" xfId="0" applyFont="1" applyBorder="1" applyAlignment="1">
      <alignment horizontal="right" vertical="top"/>
    </xf>
    <xf numFmtId="0" fontId="2" fillId="0" borderId="0" xfId="0" applyFont="1" applyBorder="1" applyAlignment="1">
      <alignment horizontal="right" vertical="top"/>
    </xf>
    <xf numFmtId="3" fontId="26" fillId="0" borderId="0" xfId="0" applyNumberFormat="1" applyFont="1" applyFill="1" applyBorder="1" applyAlignment="1">
      <alignment horizontal="center" vertical="top"/>
    </xf>
    <xf numFmtId="49" fontId="15" fillId="0" borderId="10" xfId="0" applyNumberFormat="1" applyFont="1" applyBorder="1" applyAlignment="1">
      <alignment horizontal="right" vertical="top"/>
    </xf>
    <xf numFmtId="0" fontId="15" fillId="0" borderId="10" xfId="0" applyFont="1" applyFill="1" applyBorder="1" applyAlignment="1">
      <alignment horizontal="right" vertical="top"/>
    </xf>
    <xf numFmtId="49" fontId="15" fillId="0" borderId="0" xfId="0" applyNumberFormat="1" applyFont="1" applyBorder="1" applyAlignment="1">
      <alignment horizontal="right" vertical="top"/>
    </xf>
    <xf numFmtId="0" fontId="15" fillId="0" borderId="0" xfId="0" applyFont="1" applyFill="1" applyBorder="1" applyAlignment="1">
      <alignment horizontal="right" vertical="top"/>
    </xf>
    <xf numFmtId="0" fontId="15" fillId="0" borderId="0" xfId="0" applyFont="1" applyBorder="1" applyAlignment="1">
      <alignment vertical="top"/>
    </xf>
    <xf numFmtId="49" fontId="2" fillId="0" borderId="0" xfId="0" applyNumberFormat="1" applyFont="1" applyBorder="1" applyAlignment="1">
      <alignment horizontal="right" vertical="top"/>
    </xf>
    <xf numFmtId="49" fontId="7" fillId="0" borderId="0" xfId="0" applyNumberFormat="1" applyFont="1" applyBorder="1" applyAlignment="1">
      <alignment vertical="top"/>
    </xf>
    <xf numFmtId="0" fontId="7" fillId="0" borderId="0" xfId="0" applyNumberFormat="1" applyFont="1" applyFill="1" applyBorder="1" applyAlignment="1">
      <alignment horizontal="left" vertical="top" wrapText="1"/>
    </xf>
    <xf numFmtId="0" fontId="7" fillId="0" borderId="0" xfId="0" applyFont="1" applyBorder="1" applyAlignment="1">
      <alignment vertical="top"/>
    </xf>
    <xf numFmtId="49" fontId="7" fillId="0" borderId="11" xfId="0" applyNumberFormat="1" applyFont="1" applyBorder="1" applyAlignment="1">
      <alignment vertical="top"/>
    </xf>
    <xf numFmtId="0" fontId="7" fillId="0" borderId="11" xfId="0" applyNumberFormat="1" applyFont="1" applyFill="1" applyBorder="1" applyAlignment="1">
      <alignment horizontal="left" vertical="top" wrapText="1"/>
    </xf>
    <xf numFmtId="0" fontId="7" fillId="0" borderId="11" xfId="0" applyFont="1" applyBorder="1" applyAlignment="1">
      <alignment vertical="top"/>
    </xf>
    <xf numFmtId="49" fontId="28" fillId="0" borderId="0" xfId="0" applyNumberFormat="1" applyFont="1" applyFill="1" applyAlignment="1">
      <alignment vertical="top"/>
    </xf>
    <xf numFmtId="49" fontId="28" fillId="0" borderId="0" xfId="0" applyNumberFormat="1" applyFont="1" applyFill="1" applyAlignment="1">
      <alignment vertical="top" wrapText="1"/>
    </xf>
    <xf numFmtId="0" fontId="21" fillId="0" borderId="0" xfId="0" applyNumberFormat="1" applyFont="1" applyFill="1" applyBorder="1" applyAlignment="1">
      <alignment vertical="top"/>
    </xf>
    <xf numFmtId="4" fontId="0" fillId="0" borderId="0" xfId="0" applyNumberFormat="1" applyFont="1" applyFill="1" applyBorder="1" applyAlignment="1">
      <alignment vertical="top"/>
    </xf>
    <xf numFmtId="3" fontId="21" fillId="0" borderId="0" xfId="0" applyNumberFormat="1" applyFont="1" applyFill="1" applyBorder="1" applyAlignment="1">
      <alignment horizontal="center" vertical="top"/>
    </xf>
    <xf numFmtId="0" fontId="21" fillId="0" borderId="0" xfId="0" applyNumberFormat="1" applyFont="1" applyBorder="1" applyAlignment="1">
      <alignment horizontal="left" vertical="top"/>
    </xf>
    <xf numFmtId="0" fontId="9" fillId="0" borderId="0" xfId="0" applyNumberFormat="1" applyFont="1" applyBorder="1" applyAlignment="1">
      <alignment horizontal="right" vertical="top"/>
    </xf>
    <xf numFmtId="3" fontId="9" fillId="0" borderId="0" xfId="0" applyNumberFormat="1" applyFont="1" applyFill="1" applyBorder="1" applyAlignment="1">
      <alignment horizontal="center" vertical="top"/>
    </xf>
    <xf numFmtId="0" fontId="21" fillId="0" borderId="0" xfId="0" applyNumberFormat="1" applyFont="1" applyBorder="1" applyAlignment="1">
      <alignment horizontal="right" vertical="top"/>
    </xf>
    <xf numFmtId="49" fontId="4" fillId="0" borderId="0" xfId="0" applyNumberFormat="1" applyFont="1" applyBorder="1" applyAlignment="1">
      <alignment horizontal="left" vertical="top"/>
    </xf>
    <xf numFmtId="0" fontId="6" fillId="0" borderId="0" xfId="0" applyFont="1" applyBorder="1" applyAlignment="1">
      <alignment vertical="top"/>
    </xf>
    <xf numFmtId="3" fontId="6" fillId="0" borderId="0" xfId="0" applyNumberFormat="1" applyFont="1" applyFill="1" applyBorder="1" applyAlignment="1">
      <alignment horizontal="center" vertical="top"/>
    </xf>
    <xf numFmtId="0" fontId="2" fillId="0" borderId="0" xfId="0" applyNumberFormat="1" applyFont="1" applyBorder="1" applyAlignment="1">
      <alignment horizontal="justify" vertical="top" wrapText="1"/>
    </xf>
    <xf numFmtId="0" fontId="23" fillId="0" borderId="0" xfId="0" applyNumberFormat="1" applyFont="1" applyBorder="1" applyAlignment="1">
      <alignment vertical="top"/>
    </xf>
    <xf numFmtId="3" fontId="23" fillId="0" borderId="0" xfId="0" applyNumberFormat="1" applyFont="1" applyFill="1" applyBorder="1" applyAlignment="1">
      <alignment vertical="top"/>
    </xf>
    <xf numFmtId="0" fontId="6" fillId="47" borderId="0" xfId="0" applyNumberFormat="1" applyFont="1" applyFill="1" applyBorder="1" applyAlignment="1">
      <alignment vertical="top"/>
    </xf>
    <xf numFmtId="0" fontId="5" fillId="0" borderId="10" xfId="0" applyNumberFormat="1" applyFont="1" applyBorder="1" applyAlignment="1">
      <alignment vertical="top"/>
    </xf>
    <xf numFmtId="0" fontId="24" fillId="0" borderId="10" xfId="0" applyFont="1" applyBorder="1" applyAlignment="1">
      <alignment vertical="top"/>
    </xf>
    <xf numFmtId="3" fontId="24" fillId="0" borderId="10" xfId="0" applyNumberFormat="1" applyFont="1" applyFill="1" applyBorder="1" applyAlignment="1">
      <alignment horizontal="center" vertical="top"/>
    </xf>
    <xf numFmtId="0" fontId="2" fillId="0" borderId="0" xfId="0" applyNumberFormat="1" applyFont="1" applyBorder="1" applyAlignment="1">
      <alignment horizontal="left" vertical="top"/>
    </xf>
    <xf numFmtId="0" fontId="26" fillId="0" borderId="0" xfId="0" applyFont="1" applyBorder="1" applyAlignment="1">
      <alignment vertical="top"/>
    </xf>
    <xf numFmtId="0" fontId="15" fillId="0" borderId="10" xfId="0" applyNumberFormat="1" applyFont="1" applyBorder="1" applyAlignment="1">
      <alignment horizontal="left" vertical="top"/>
    </xf>
    <xf numFmtId="0" fontId="15" fillId="0" borderId="0" xfId="0" applyNumberFormat="1" applyFont="1" applyBorder="1" applyAlignment="1">
      <alignment horizontal="left" vertical="top"/>
    </xf>
    <xf numFmtId="0" fontId="6" fillId="0" borderId="0" xfId="0" applyFont="1" applyFill="1" applyBorder="1" applyAlignment="1">
      <alignment horizontal="right" vertical="top"/>
    </xf>
    <xf numFmtId="0" fontId="4" fillId="0" borderId="0" xfId="0" applyNumberFormat="1" applyFont="1" applyBorder="1" applyAlignment="1">
      <alignment horizontal="left" vertical="top"/>
    </xf>
    <xf numFmtId="0" fontId="0" fillId="0" borderId="0" xfId="0" applyFont="1"/>
    <xf numFmtId="0" fontId="23" fillId="0" borderId="0" xfId="0" applyFont="1" applyBorder="1" applyAlignment="1">
      <alignment vertical="top"/>
    </xf>
    <xf numFmtId="49" fontId="24" fillId="0" borderId="10" xfId="0" applyNumberFormat="1" applyFont="1" applyBorder="1" applyAlignment="1">
      <alignment vertical="top"/>
    </xf>
    <xf numFmtId="0" fontId="14" fillId="0" borderId="0" xfId="0" applyFont="1" applyBorder="1" applyAlignment="1">
      <alignment horizontal="right" vertical="top"/>
    </xf>
    <xf numFmtId="0" fontId="14" fillId="0" borderId="0" xfId="0" applyNumberFormat="1" applyFont="1" applyBorder="1" applyAlignment="1">
      <alignment horizontal="left" vertical="top"/>
    </xf>
    <xf numFmtId="49" fontId="26" fillId="0" borderId="0" xfId="0" applyNumberFormat="1" applyFont="1" applyBorder="1" applyAlignment="1">
      <alignment horizontal="left" vertical="top" wrapText="1"/>
    </xf>
    <xf numFmtId="0" fontId="9" fillId="0" borderId="10" xfId="0" applyNumberFormat="1" applyFont="1" applyBorder="1" applyAlignment="1">
      <alignment horizontal="left" vertical="top"/>
    </xf>
    <xf numFmtId="0" fontId="9" fillId="0" borderId="10" xfId="0" applyFont="1" applyBorder="1" applyAlignment="1">
      <alignment vertical="top" wrapText="1"/>
    </xf>
    <xf numFmtId="0" fontId="9" fillId="0" borderId="10" xfId="0" applyFont="1" applyBorder="1" applyAlignment="1">
      <alignment vertical="top"/>
    </xf>
    <xf numFmtId="0" fontId="15" fillId="0" borderId="0" xfId="0" applyFont="1" applyAlignment="1">
      <alignment vertical="top"/>
    </xf>
    <xf numFmtId="0" fontId="26" fillId="0" borderId="0" xfId="0" applyNumberFormat="1" applyFont="1" applyBorder="1" applyAlignment="1">
      <alignment vertical="top"/>
    </xf>
    <xf numFmtId="0" fontId="15" fillId="47" borderId="0" xfId="0" applyNumberFormat="1" applyFont="1" applyFill="1" applyBorder="1" applyAlignment="1">
      <alignment horizontal="left" vertical="top"/>
    </xf>
    <xf numFmtId="0" fontId="15" fillId="0" borderId="0" xfId="0" applyNumberFormat="1" applyFont="1" applyFill="1" applyBorder="1" applyAlignment="1">
      <alignment horizontal="left" vertical="top"/>
    </xf>
    <xf numFmtId="0" fontId="7" fillId="0" borderId="0" xfId="0" applyNumberFormat="1" applyFont="1" applyBorder="1" applyAlignment="1">
      <alignment vertical="top"/>
    </xf>
    <xf numFmtId="49" fontId="13" fillId="0" borderId="0" xfId="0" applyNumberFormat="1" applyFont="1" applyBorder="1" applyAlignment="1">
      <alignment vertical="top"/>
    </xf>
    <xf numFmtId="0" fontId="7" fillId="0" borderId="0" xfId="0" applyNumberFormat="1" applyFont="1" applyFill="1" applyBorder="1" applyAlignment="1">
      <alignment horizontal="justify" vertical="top" wrapText="1"/>
    </xf>
    <xf numFmtId="0" fontId="28" fillId="0" borderId="0" xfId="0" applyNumberFormat="1" applyFont="1" applyFill="1" applyAlignment="1">
      <alignment vertical="top"/>
    </xf>
    <xf numFmtId="0" fontId="29" fillId="0" borderId="0" xfId="0" applyFont="1" applyFill="1" applyAlignment="1">
      <alignment vertical="top"/>
    </xf>
    <xf numFmtId="49" fontId="15" fillId="0" borderId="0" xfId="0" applyNumberFormat="1" applyFont="1" applyAlignment="1">
      <alignment vertical="top"/>
    </xf>
    <xf numFmtId="0" fontId="15" fillId="0" borderId="0" xfId="0" applyNumberFormat="1" applyFont="1" applyBorder="1" applyAlignment="1">
      <alignment vertical="top"/>
    </xf>
    <xf numFmtId="0" fontId="15" fillId="0" borderId="0" xfId="0" applyFont="1" applyFill="1" applyBorder="1" applyAlignment="1">
      <alignment horizontal="right" vertical="top" wrapText="1"/>
    </xf>
    <xf numFmtId="0" fontId="2" fillId="0" borderId="0" xfId="0" applyFont="1" applyFill="1" applyBorder="1" applyAlignment="1">
      <alignment horizontal="center" vertical="top"/>
    </xf>
    <xf numFmtId="0" fontId="50" fillId="0" borderId="0" xfId="0" applyFont="1" applyAlignment="1">
      <alignment wrapText="1"/>
    </xf>
    <xf numFmtId="49" fontId="5" fillId="0" borderId="0" xfId="0" applyNumberFormat="1" applyFont="1" applyBorder="1" applyAlignment="1">
      <alignment horizontal="right" vertical="top"/>
    </xf>
    <xf numFmtId="0" fontId="5" fillId="0" borderId="0" xfId="0" applyNumberFormat="1" applyFont="1" applyBorder="1" applyAlignment="1">
      <alignment vertical="top"/>
    </xf>
    <xf numFmtId="0" fontId="5" fillId="0" borderId="0" xfId="0" applyFont="1" applyBorder="1" applyAlignment="1">
      <alignment vertical="top" wrapText="1"/>
    </xf>
    <xf numFmtId="0" fontId="24" fillId="0" borderId="0" xfId="0" applyFont="1" applyBorder="1" applyAlignment="1">
      <alignment vertical="top"/>
    </xf>
    <xf numFmtId="4" fontId="26" fillId="0" borderId="0" xfId="0" applyNumberFormat="1" applyFont="1" applyFill="1" applyBorder="1" applyAlignment="1">
      <alignment horizontal="center" vertical="top"/>
    </xf>
    <xf numFmtId="4" fontId="26" fillId="0" borderId="0" xfId="0" applyNumberFormat="1" applyFont="1" applyBorder="1" applyAlignment="1">
      <alignment horizontal="center" vertical="top"/>
    </xf>
    <xf numFmtId="4" fontId="26" fillId="0" borderId="0" xfId="0" applyNumberFormat="1" applyFont="1" applyBorder="1" applyAlignment="1" applyProtection="1">
      <alignment horizontal="center" vertical="top"/>
      <protection locked="0"/>
    </xf>
    <xf numFmtId="4" fontId="15" fillId="0" borderId="10" xfId="0" applyNumberFormat="1" applyFont="1" applyFill="1" applyBorder="1" applyAlignment="1">
      <alignment horizontal="right" vertical="top"/>
    </xf>
    <xf numFmtId="4" fontId="6" fillId="0" borderId="0" xfId="0" applyNumberFormat="1" applyFont="1" applyFill="1" applyBorder="1" applyAlignment="1">
      <alignment horizontal="right" vertical="top"/>
    </xf>
    <xf numFmtId="4" fontId="24" fillId="0" borderId="10" xfId="0" applyNumberFormat="1" applyFont="1" applyFill="1" applyBorder="1" applyAlignment="1">
      <alignment horizontal="center" vertical="top"/>
    </xf>
    <xf numFmtId="4" fontId="24" fillId="0" borderId="0" xfId="0" applyNumberFormat="1" applyFont="1" applyFill="1" applyBorder="1" applyAlignment="1">
      <alignment horizontal="center" vertical="top"/>
    </xf>
    <xf numFmtId="4" fontId="26" fillId="0" borderId="0" xfId="0" applyNumberFormat="1" applyFont="1" applyFill="1" applyBorder="1" applyAlignment="1" applyProtection="1">
      <alignment horizontal="center" vertical="top"/>
      <protection locked="0"/>
    </xf>
    <xf numFmtId="4" fontId="23" fillId="0" borderId="0" xfId="0" applyNumberFormat="1" applyFont="1" applyFill="1" applyBorder="1" applyAlignment="1">
      <alignment horizontal="center" vertical="top"/>
    </xf>
    <xf numFmtId="4" fontId="6" fillId="0" borderId="0" xfId="0" applyNumberFormat="1" applyFont="1" applyFill="1" applyBorder="1" applyAlignment="1">
      <alignment horizontal="center" vertical="top"/>
    </xf>
    <xf numFmtId="4" fontId="15" fillId="0" borderId="0" xfId="0" applyNumberFormat="1" applyFont="1" applyFill="1" applyBorder="1" applyAlignment="1">
      <alignment horizontal="right" vertical="top"/>
    </xf>
    <xf numFmtId="4" fontId="26" fillId="0" borderId="0" xfId="0" applyNumberFormat="1" applyFont="1" applyFill="1" applyBorder="1" applyAlignment="1">
      <alignment vertical="top"/>
    </xf>
    <xf numFmtId="4" fontId="9" fillId="0" borderId="10" xfId="0" applyNumberFormat="1" applyFont="1" applyFill="1" applyBorder="1" applyAlignment="1">
      <alignment horizontal="center" vertical="top"/>
    </xf>
    <xf numFmtId="4" fontId="15" fillId="0" borderId="0" xfId="0" applyNumberFormat="1" applyFont="1" applyFill="1" applyAlignment="1">
      <alignment horizontal="center" vertical="top"/>
    </xf>
    <xf numFmtId="4" fontId="15" fillId="47" borderId="0" xfId="0" applyNumberFormat="1" applyFont="1" applyFill="1" applyBorder="1" applyAlignment="1">
      <alignment vertical="top"/>
    </xf>
    <xf numFmtId="4" fontId="15" fillId="0" borderId="0" xfId="0" applyNumberFormat="1" applyFont="1" applyFill="1" applyBorder="1" applyAlignment="1">
      <alignment horizontal="center" vertical="top"/>
    </xf>
    <xf numFmtId="4" fontId="7" fillId="0" borderId="0" xfId="0" applyNumberFormat="1" applyFont="1" applyFill="1" applyBorder="1" applyAlignment="1">
      <alignment horizontal="right" vertical="top"/>
    </xf>
    <xf numFmtId="4" fontId="7" fillId="0" borderId="11" xfId="0" applyNumberFormat="1" applyFont="1" applyFill="1" applyBorder="1" applyAlignment="1">
      <alignment horizontal="right" vertical="top"/>
    </xf>
    <xf numFmtId="4" fontId="29" fillId="0" borderId="0" xfId="0" applyNumberFormat="1" applyFont="1" applyFill="1" applyAlignment="1">
      <alignment vertical="top"/>
    </xf>
    <xf numFmtId="165" fontId="14" fillId="0" borderId="0" xfId="0" applyNumberFormat="1" applyFont="1" applyBorder="1" applyAlignment="1">
      <alignment vertical="top"/>
    </xf>
    <xf numFmtId="165" fontId="13" fillId="0" borderId="0" xfId="0" applyNumberFormat="1" applyFont="1" applyBorder="1" applyAlignment="1">
      <alignment horizontal="right" vertical="top"/>
    </xf>
    <xf numFmtId="165" fontId="28" fillId="0" borderId="0" xfId="0" applyNumberFormat="1" applyFont="1" applyFill="1" applyAlignment="1">
      <alignment horizontal="right" vertical="top"/>
    </xf>
    <xf numFmtId="4" fontId="15" fillId="0" borderId="10" xfId="0" applyNumberFormat="1" applyFont="1" applyFill="1" applyBorder="1" applyAlignment="1" applyProtection="1">
      <alignment horizontal="right" vertical="top"/>
      <protection locked="0"/>
    </xf>
    <xf numFmtId="4" fontId="6" fillId="0" borderId="0" xfId="0" applyNumberFormat="1" applyFont="1" applyFill="1" applyBorder="1" applyAlignment="1" applyProtection="1">
      <alignment horizontal="right" vertical="top"/>
      <protection locked="0"/>
    </xf>
    <xf numFmtId="4" fontId="23" fillId="0" borderId="0" xfId="0" applyNumberFormat="1" applyFont="1" applyFill="1" applyBorder="1" applyAlignment="1" applyProtection="1">
      <alignment horizontal="center" vertical="top"/>
      <protection locked="0"/>
    </xf>
    <xf numFmtId="4" fontId="24" fillId="0" borderId="10" xfId="0" applyNumberFormat="1" applyFont="1" applyFill="1" applyBorder="1" applyAlignment="1" applyProtection="1">
      <alignment horizontal="center" vertical="top"/>
      <protection locked="0"/>
    </xf>
    <xf numFmtId="165" fontId="13" fillId="0" borderId="0" xfId="0" applyNumberFormat="1" applyFont="1" applyFill="1" applyBorder="1" applyAlignment="1" applyProtection="1">
      <alignment horizontal="right" vertical="top"/>
      <protection locked="0"/>
    </xf>
    <xf numFmtId="165" fontId="28" fillId="0" borderId="0" xfId="0" applyNumberFormat="1" applyFont="1" applyFill="1" applyAlignment="1" applyProtection="1">
      <alignment horizontal="right" vertical="top"/>
      <protection locked="0"/>
    </xf>
    <xf numFmtId="165" fontId="17" fillId="0" borderId="0" xfId="0" applyNumberFormat="1" applyFont="1" applyBorder="1" applyAlignment="1">
      <alignment horizontal="center" vertical="top"/>
    </xf>
    <xf numFmtId="165" fontId="17" fillId="0" borderId="11" xfId="0" applyNumberFormat="1" applyFont="1" applyBorder="1" applyAlignment="1">
      <alignment horizontal="center" vertical="top"/>
    </xf>
    <xf numFmtId="165" fontId="18" fillId="0" borderId="0" xfId="0" applyNumberFormat="1" applyFont="1" applyFill="1" applyAlignment="1">
      <alignment horizontal="right" vertical="top"/>
    </xf>
    <xf numFmtId="0" fontId="0" fillId="0" borderId="0" xfId="0"/>
    <xf numFmtId="4" fontId="15" fillId="0" borderId="0" xfId="0" applyNumberFormat="1" applyFont="1" applyFill="1" applyBorder="1" applyAlignment="1" applyProtection="1">
      <alignment horizontal="right" vertical="top"/>
      <protection locked="0"/>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horizontal="left" vertical="top" wrapText="1"/>
    </xf>
    <xf numFmtId="0" fontId="16" fillId="0" borderId="0" xfId="0" applyFont="1" applyAlignment="1">
      <alignment vertical="top"/>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right" vertical="top"/>
    </xf>
    <xf numFmtId="165" fontId="17" fillId="0" borderId="0" xfId="0" applyNumberFormat="1" applyFont="1" applyAlignment="1">
      <alignment horizontal="center" vertical="top"/>
    </xf>
    <xf numFmtId="4" fontId="0" fillId="0" borderId="0" xfId="0" applyNumberFormat="1" applyAlignment="1">
      <alignment vertical="top"/>
    </xf>
    <xf numFmtId="0" fontId="0" fillId="0" borderId="0" xfId="0" applyAlignment="1">
      <alignment vertical="top"/>
    </xf>
    <xf numFmtId="4" fontId="77" fillId="0" borderId="0" xfId="0" applyNumberFormat="1" applyFont="1" applyAlignment="1">
      <alignment vertical="top"/>
    </xf>
    <xf numFmtId="0" fontId="4" fillId="0" borderId="0" xfId="0" applyNumberFormat="1" applyFont="1" applyBorder="1" applyAlignment="1">
      <alignment horizontal="right" vertical="top"/>
    </xf>
    <xf numFmtId="0" fontId="2" fillId="0" borderId="0" xfId="0" applyNumberFormat="1" applyFont="1" applyBorder="1" applyAlignment="1">
      <alignment horizontal="right" vertical="top"/>
    </xf>
    <xf numFmtId="0" fontId="6" fillId="47" borderId="0" xfId="0" applyNumberFormat="1" applyFont="1" applyFill="1" applyBorder="1" applyAlignment="1">
      <alignment horizontal="right" vertical="top"/>
    </xf>
    <xf numFmtId="0" fontId="25" fillId="0" borderId="10" xfId="0" applyNumberFormat="1" applyFont="1" applyBorder="1" applyAlignment="1">
      <alignment horizontal="right" vertical="top"/>
    </xf>
    <xf numFmtId="4" fontId="14" fillId="0" borderId="0" xfId="0" applyNumberFormat="1" applyFont="1" applyBorder="1" applyAlignment="1">
      <alignment horizontal="right" vertical="top"/>
    </xf>
    <xf numFmtId="165" fontId="14" fillId="0" borderId="0" xfId="0" applyNumberFormat="1" applyFont="1" applyBorder="1" applyAlignment="1">
      <alignment horizontal="right" vertical="top"/>
    </xf>
    <xf numFmtId="4" fontId="14" fillId="0" borderId="0" xfId="0" applyNumberFormat="1" applyFont="1" applyFill="1" applyBorder="1" applyAlignment="1">
      <alignment horizontal="right" vertical="top"/>
    </xf>
    <xf numFmtId="4" fontId="14" fillId="0" borderId="0" xfId="0" applyNumberFormat="1" applyFont="1" applyFill="1" applyBorder="1" applyAlignment="1" applyProtection="1">
      <alignment horizontal="right" vertical="top"/>
      <protection locked="0"/>
    </xf>
    <xf numFmtId="165" fontId="14" fillId="0" borderId="0" xfId="0" applyNumberFormat="1" applyFont="1" applyFill="1" applyBorder="1" applyAlignment="1" applyProtection="1">
      <alignment horizontal="right" vertical="top"/>
      <protection locked="0"/>
    </xf>
    <xf numFmtId="4" fontId="15" fillId="0" borderId="10" xfId="0" applyNumberFormat="1" applyFont="1" applyBorder="1" applyAlignment="1">
      <alignment horizontal="right" vertical="top"/>
    </xf>
    <xf numFmtId="165" fontId="15" fillId="0" borderId="10" xfId="0" applyNumberFormat="1" applyFont="1" applyBorder="1" applyAlignment="1">
      <alignment horizontal="right" vertical="top"/>
    </xf>
    <xf numFmtId="4" fontId="6" fillId="0" borderId="0" xfId="0" applyNumberFormat="1" applyFont="1" applyBorder="1" applyAlignment="1">
      <alignment horizontal="right" vertical="top"/>
    </xf>
    <xf numFmtId="165" fontId="6" fillId="0" borderId="0" xfId="0" applyNumberFormat="1" applyFont="1" applyBorder="1" applyAlignment="1">
      <alignment horizontal="right" vertical="top"/>
    </xf>
    <xf numFmtId="4" fontId="25" fillId="0" borderId="10" xfId="0" applyNumberFormat="1" applyFont="1" applyBorder="1" applyAlignment="1">
      <alignment horizontal="right" vertical="top"/>
    </xf>
    <xf numFmtId="165" fontId="25" fillId="0" borderId="10" xfId="0" applyNumberFormat="1" applyFont="1" applyBorder="1" applyAlignment="1">
      <alignment horizontal="right" vertical="top"/>
    </xf>
    <xf numFmtId="4" fontId="25" fillId="0" borderId="0" xfId="0" applyNumberFormat="1" applyFont="1" applyBorder="1" applyAlignment="1">
      <alignment horizontal="right" vertical="top"/>
    </xf>
    <xf numFmtId="165" fontId="25" fillId="0" borderId="0" xfId="0" applyNumberFormat="1" applyFont="1" applyBorder="1" applyAlignment="1">
      <alignment horizontal="right" vertical="top"/>
    </xf>
    <xf numFmtId="165" fontId="2" fillId="0" borderId="0" xfId="0" applyNumberFormat="1" applyFont="1" applyBorder="1" applyAlignment="1">
      <alignment horizontal="right" vertical="top"/>
    </xf>
    <xf numFmtId="4" fontId="2" fillId="0" borderId="0" xfId="0" applyNumberFormat="1" applyFont="1" applyBorder="1" applyAlignment="1">
      <alignment horizontal="right" vertical="top"/>
    </xf>
    <xf numFmtId="4" fontId="4" fillId="0" borderId="0" xfId="0" applyNumberFormat="1" applyFont="1" applyBorder="1" applyAlignment="1">
      <alignment horizontal="right" vertical="top"/>
    </xf>
    <xf numFmtId="165" fontId="4" fillId="0" borderId="0" xfId="0" applyNumberFormat="1" applyFont="1" applyBorder="1" applyAlignment="1">
      <alignment horizontal="right" vertical="top"/>
    </xf>
    <xf numFmtId="4" fontId="15" fillId="0" borderId="0" xfId="0" applyNumberFormat="1" applyFont="1" applyBorder="1" applyAlignment="1">
      <alignment horizontal="right" vertical="top"/>
    </xf>
    <xf numFmtId="165" fontId="15" fillId="0" borderId="0" xfId="0" applyNumberFormat="1" applyFont="1" applyBorder="1" applyAlignment="1">
      <alignment horizontal="right" vertical="top"/>
    </xf>
    <xf numFmtId="4" fontId="9" fillId="0" borderId="10" xfId="0" applyNumberFormat="1" applyFont="1" applyBorder="1" applyAlignment="1">
      <alignment horizontal="right" vertical="top"/>
    </xf>
    <xf numFmtId="165" fontId="9" fillId="0" borderId="10" xfId="0" applyNumberFormat="1" applyFont="1" applyBorder="1" applyAlignment="1">
      <alignment horizontal="right" vertical="top"/>
    </xf>
    <xf numFmtId="4" fontId="13" fillId="0" borderId="0" xfId="0" applyNumberFormat="1" applyFont="1" applyAlignment="1">
      <alignment horizontal="right" vertical="top"/>
    </xf>
    <xf numFmtId="165" fontId="13" fillId="0" borderId="0" xfId="0" applyNumberFormat="1" applyFont="1" applyAlignment="1">
      <alignment horizontal="right" vertical="top"/>
    </xf>
    <xf numFmtId="4" fontId="15" fillId="47" borderId="0" xfId="0" applyNumberFormat="1" applyFont="1" applyFill="1" applyBorder="1" applyAlignment="1">
      <alignment horizontal="right" vertical="top"/>
    </xf>
    <xf numFmtId="165" fontId="6" fillId="47" borderId="0" xfId="0" applyNumberFormat="1" applyFont="1" applyFill="1" applyBorder="1" applyAlignment="1">
      <alignment horizontal="right" vertical="top"/>
    </xf>
    <xf numFmtId="165" fontId="15" fillId="0" borderId="0" xfId="0" applyNumberFormat="1" applyFont="1" applyFill="1" applyBorder="1" applyAlignment="1">
      <alignment horizontal="right" vertical="top"/>
    </xf>
    <xf numFmtId="4" fontId="7" fillId="0" borderId="0" xfId="0" applyNumberFormat="1" applyFont="1" applyBorder="1" applyAlignment="1">
      <alignment horizontal="right" vertical="top"/>
    </xf>
    <xf numFmtId="165" fontId="7" fillId="0" borderId="0" xfId="0" applyNumberFormat="1" applyFont="1" applyBorder="1" applyAlignment="1">
      <alignment horizontal="right" vertical="top"/>
    </xf>
    <xf numFmtId="4" fontId="13" fillId="0" borderId="0" xfId="0" applyNumberFormat="1" applyFont="1" applyBorder="1" applyAlignment="1">
      <alignment horizontal="right" vertical="top"/>
    </xf>
    <xf numFmtId="4" fontId="7" fillId="0" borderId="11" xfId="0" applyNumberFormat="1" applyFont="1" applyBorder="1" applyAlignment="1">
      <alignment horizontal="right" vertical="top"/>
    </xf>
    <xf numFmtId="165" fontId="7" fillId="0" borderId="11" xfId="0" applyNumberFormat="1" applyFont="1" applyBorder="1" applyAlignment="1">
      <alignment horizontal="right" vertical="top"/>
    </xf>
    <xf numFmtId="4" fontId="28" fillId="0" borderId="0" xfId="0" applyNumberFormat="1" applyFont="1" applyFill="1" applyAlignment="1">
      <alignment horizontal="right" vertical="top"/>
    </xf>
    <xf numFmtId="0" fontId="0" fillId="0" borderId="0" xfId="0" applyAlignment="1">
      <alignment horizontal="right"/>
    </xf>
    <xf numFmtId="164" fontId="0" fillId="0" borderId="0" xfId="0" applyNumberFormat="1" applyAlignment="1">
      <alignment horizontal="right"/>
    </xf>
    <xf numFmtId="0" fontId="4" fillId="0" borderId="0" xfId="0" applyNumberFormat="1" applyFont="1" applyFill="1" applyBorder="1" applyAlignment="1" applyProtection="1">
      <alignment horizontal="right" vertical="top"/>
      <protection locked="0"/>
    </xf>
    <xf numFmtId="0" fontId="2" fillId="0" borderId="0" xfId="0" applyNumberFormat="1" applyFont="1" applyFill="1" applyBorder="1" applyAlignment="1" applyProtection="1">
      <alignment horizontal="right" vertical="top"/>
      <protection locked="0"/>
    </xf>
    <xf numFmtId="0" fontId="6" fillId="0" borderId="0" xfId="0" applyNumberFormat="1" applyFont="1" applyFill="1" applyBorder="1" applyAlignment="1" applyProtection="1">
      <alignment horizontal="right" vertical="top"/>
      <protection locked="0"/>
    </xf>
    <xf numFmtId="0" fontId="25" fillId="0" borderId="10" xfId="0" applyNumberFormat="1" applyFont="1" applyFill="1" applyBorder="1" applyAlignment="1" applyProtection="1">
      <alignment horizontal="right" vertical="top"/>
      <protection locked="0"/>
    </xf>
    <xf numFmtId="4" fontId="14" fillId="0" borderId="0" xfId="0" applyNumberFormat="1" applyFont="1" applyBorder="1" applyAlignment="1" applyProtection="1">
      <alignment horizontal="right" vertical="top"/>
      <protection locked="0"/>
    </xf>
    <xf numFmtId="165" fontId="14" fillId="0" borderId="0" xfId="0" applyNumberFormat="1" applyFont="1" applyBorder="1" applyAlignment="1" applyProtection="1">
      <alignment horizontal="right" vertical="top"/>
      <protection locked="0"/>
    </xf>
    <xf numFmtId="165" fontId="15" fillId="0" borderId="10" xfId="0" applyNumberFormat="1" applyFont="1" applyFill="1" applyBorder="1" applyAlignment="1" applyProtection="1">
      <alignment horizontal="right" vertical="top"/>
      <protection locked="0"/>
    </xf>
    <xf numFmtId="165" fontId="6" fillId="0" borderId="0" xfId="0" applyNumberFormat="1" applyFont="1" applyFill="1" applyBorder="1" applyAlignment="1" applyProtection="1">
      <alignment horizontal="right" vertical="top"/>
      <protection locked="0"/>
    </xf>
    <xf numFmtId="4" fontId="2" fillId="0" borderId="0" xfId="0" applyNumberFormat="1" applyFont="1" applyFill="1" applyBorder="1" applyAlignment="1" applyProtection="1">
      <alignment horizontal="right" vertical="top"/>
      <protection locked="0"/>
    </xf>
    <xf numFmtId="165" fontId="2" fillId="0" borderId="0" xfId="0" applyNumberFormat="1" applyFont="1" applyFill="1" applyBorder="1" applyAlignment="1" applyProtection="1">
      <alignment horizontal="right" vertical="top"/>
      <protection locked="0"/>
    </xf>
    <xf numFmtId="4" fontId="25" fillId="0" borderId="10" xfId="0" applyNumberFormat="1" applyFont="1" applyFill="1" applyBorder="1" applyAlignment="1" applyProtection="1">
      <alignment horizontal="right" vertical="top"/>
      <protection locked="0"/>
    </xf>
    <xf numFmtId="165" fontId="25" fillId="0" borderId="10" xfId="0" applyNumberFormat="1" applyFont="1" applyFill="1" applyBorder="1" applyAlignment="1" applyProtection="1">
      <alignment horizontal="right" vertical="top"/>
      <protection locked="0"/>
    </xf>
    <xf numFmtId="165" fontId="15" fillId="0" borderId="0" xfId="0" applyNumberFormat="1" applyFont="1" applyFill="1" applyBorder="1" applyAlignment="1" applyProtection="1">
      <alignment horizontal="right" vertical="top"/>
      <protection locked="0"/>
    </xf>
    <xf numFmtId="0" fontId="9" fillId="0" borderId="10" xfId="0" applyNumberFormat="1" applyFont="1" applyFill="1" applyBorder="1" applyAlignment="1" applyProtection="1">
      <alignment horizontal="right" vertical="top"/>
      <protection locked="0"/>
    </xf>
    <xf numFmtId="165" fontId="9" fillId="0" borderId="10" xfId="0" applyNumberFormat="1" applyFont="1" applyFill="1" applyBorder="1" applyAlignment="1" applyProtection="1">
      <alignment horizontal="right" vertical="top"/>
      <protection locked="0"/>
    </xf>
    <xf numFmtId="0" fontId="13" fillId="0" borderId="0" xfId="0" applyNumberFormat="1" applyFont="1" applyFill="1" applyAlignment="1" applyProtection="1">
      <alignment horizontal="right" vertical="top"/>
      <protection locked="0"/>
    </xf>
    <xf numFmtId="165" fontId="13" fillId="0" borderId="0" xfId="0" applyNumberFormat="1" applyFont="1" applyFill="1" applyAlignment="1" applyProtection="1">
      <alignment horizontal="right" vertical="top"/>
      <protection locked="0"/>
    </xf>
    <xf numFmtId="0" fontId="14" fillId="0" borderId="0" xfId="0" applyNumberFormat="1" applyFont="1" applyFill="1" applyBorder="1" applyAlignment="1" applyProtection="1">
      <alignment horizontal="right" vertical="top"/>
      <protection locked="0"/>
    </xf>
    <xf numFmtId="0" fontId="15" fillId="0" borderId="0" xfId="0" applyNumberFormat="1" applyFont="1" applyFill="1" applyBorder="1" applyAlignment="1" applyProtection="1">
      <alignment horizontal="right" vertical="top"/>
      <protection locked="0"/>
    </xf>
    <xf numFmtId="0" fontId="7" fillId="0" borderId="0" xfId="0" applyFont="1" applyFill="1" applyBorder="1" applyAlignment="1" applyProtection="1">
      <alignment horizontal="right" vertical="top"/>
      <protection locked="0"/>
    </xf>
    <xf numFmtId="165" fontId="7" fillId="0" borderId="0" xfId="0" applyNumberFormat="1" applyFont="1" applyFill="1" applyBorder="1" applyAlignment="1" applyProtection="1">
      <alignment horizontal="right" vertical="top"/>
      <protection locked="0"/>
    </xf>
    <xf numFmtId="0" fontId="13" fillId="0" borderId="0" xfId="0" applyNumberFormat="1" applyFont="1" applyFill="1" applyBorder="1" applyAlignment="1" applyProtection="1">
      <alignment horizontal="right" vertical="top"/>
      <protection locked="0"/>
    </xf>
    <xf numFmtId="0" fontId="7" fillId="0" borderId="11" xfId="0" applyFont="1" applyFill="1" applyBorder="1" applyAlignment="1" applyProtection="1">
      <alignment horizontal="right" vertical="top"/>
      <protection locked="0"/>
    </xf>
    <xf numFmtId="165" fontId="7" fillId="0" borderId="11" xfId="0" applyNumberFormat="1" applyFont="1" applyFill="1" applyBorder="1" applyAlignment="1" applyProtection="1">
      <alignment horizontal="right" vertical="top"/>
      <protection locked="0"/>
    </xf>
    <xf numFmtId="4" fontId="28" fillId="0" borderId="0" xfId="0" applyNumberFormat="1" applyFont="1" applyFill="1" applyAlignment="1" applyProtection="1">
      <alignment horizontal="right" vertical="top"/>
      <protection locked="0"/>
    </xf>
    <xf numFmtId="0" fontId="20" fillId="0" borderId="0" xfId="0" applyNumberFormat="1" applyFont="1" applyFill="1" applyBorder="1" applyAlignment="1" applyProtection="1">
      <alignment horizontal="left" vertical="top" wrapText="1" indent="1"/>
    </xf>
    <xf numFmtId="0" fontId="79" fillId="0" borderId="0" xfId="324" applyFont="1" applyAlignment="1">
      <alignment horizontal="center" vertical="top"/>
    </xf>
    <xf numFmtId="0" fontId="79" fillId="0" borderId="0" xfId="324" applyFont="1" applyAlignment="1">
      <alignment horizontal="left" vertical="top"/>
    </xf>
    <xf numFmtId="0" fontId="79" fillId="0" borderId="0" xfId="324" applyFont="1" applyAlignment="1">
      <alignment horizontal="center"/>
    </xf>
    <xf numFmtId="4" fontId="79" fillId="0" borderId="0" xfId="324" applyNumberFormat="1" applyFont="1" applyAlignment="1">
      <alignment horizontal="center" wrapText="1"/>
    </xf>
    <xf numFmtId="4" fontId="79" fillId="0" borderId="0" xfId="324" applyNumberFormat="1" applyFont="1" applyAlignment="1" applyProtection="1">
      <alignment horizontal="right" wrapText="1"/>
      <protection locked="0"/>
    </xf>
    <xf numFmtId="4" fontId="79" fillId="0" borderId="0" xfId="324" applyNumberFormat="1" applyFont="1" applyAlignment="1">
      <alignment horizontal="right" wrapText="1"/>
    </xf>
    <xf numFmtId="0" fontId="79" fillId="0" borderId="0" xfId="324" applyFont="1" applyAlignment="1">
      <alignment horizontal="center" vertical="top" wrapText="1"/>
    </xf>
    <xf numFmtId="169" fontId="80" fillId="0" borderId="0" xfId="324" applyNumberFormat="1" applyFont="1" applyAlignment="1">
      <alignment horizontal="center" vertical="top"/>
    </xf>
    <xf numFmtId="0" fontId="80" fillId="0" borderId="0" xfId="324" applyFont="1" applyAlignment="1">
      <alignment horizontal="left" vertical="top"/>
    </xf>
    <xf numFmtId="0" fontId="80" fillId="0" borderId="0" xfId="324" applyFont="1" applyAlignment="1">
      <alignment horizontal="center" vertical="top"/>
    </xf>
    <xf numFmtId="4" fontId="79" fillId="0" borderId="0" xfId="324" applyNumberFormat="1" applyFont="1" applyAlignment="1">
      <alignment horizontal="center" vertical="top" wrapText="1"/>
    </xf>
    <xf numFmtId="4" fontId="79" fillId="0" borderId="0" xfId="324" applyNumberFormat="1" applyFont="1" applyAlignment="1" applyProtection="1">
      <alignment horizontal="right" vertical="top" wrapText="1"/>
      <protection locked="0"/>
    </xf>
    <xf numFmtId="4" fontId="79" fillId="0" borderId="0" xfId="324" applyNumberFormat="1" applyFont="1" applyAlignment="1">
      <alignment horizontal="right" vertical="top" wrapText="1"/>
    </xf>
    <xf numFmtId="0" fontId="80" fillId="0" borderId="0" xfId="324" applyFont="1">
      <alignment vertical="top" wrapText="1"/>
    </xf>
    <xf numFmtId="170" fontId="82" fillId="0" borderId="0" xfId="325" applyNumberFormat="1" applyFont="1" applyAlignment="1">
      <alignment horizontal="center" vertical="top"/>
    </xf>
    <xf numFmtId="0" fontId="83" fillId="0" borderId="0" xfId="324" applyFont="1">
      <alignment vertical="top" wrapText="1"/>
    </xf>
    <xf numFmtId="0" fontId="79" fillId="0" borderId="0" xfId="325" applyFont="1" applyAlignment="1">
      <alignment horizontal="center" vertical="top"/>
    </xf>
    <xf numFmtId="0" fontId="82" fillId="0" borderId="0" xfId="325" applyFont="1" applyAlignment="1">
      <alignment vertical="top"/>
    </xf>
    <xf numFmtId="0" fontId="83" fillId="0" borderId="0" xfId="325" applyFont="1" applyAlignment="1">
      <alignment vertical="top" wrapText="1"/>
    </xf>
    <xf numFmtId="0" fontId="85" fillId="0" borderId="0" xfId="325" applyFont="1" applyAlignment="1">
      <alignment vertical="top" wrapText="1"/>
    </xf>
    <xf numFmtId="170" fontId="79" fillId="0" borderId="0" xfId="324" applyNumberFormat="1" applyFont="1" applyAlignment="1">
      <alignment horizontal="center" vertical="top"/>
    </xf>
    <xf numFmtId="49" fontId="79" fillId="0" borderId="0" xfId="324" applyNumberFormat="1" applyFont="1">
      <alignment vertical="top" wrapText="1"/>
    </xf>
    <xf numFmtId="0" fontId="79" fillId="0" borderId="0" xfId="324" applyFont="1">
      <alignment vertical="top" wrapText="1"/>
    </xf>
    <xf numFmtId="4" fontId="86" fillId="0" borderId="0" xfId="324" applyNumberFormat="1" applyFont="1" applyAlignment="1">
      <alignment vertical="top"/>
    </xf>
    <xf numFmtId="49" fontId="79" fillId="0" borderId="0" xfId="324" applyNumberFormat="1" applyFont="1" applyAlignment="1">
      <alignment horizontal="left" vertical="top" wrapText="1"/>
    </xf>
    <xf numFmtId="4" fontId="79" fillId="0" borderId="0" xfId="324" applyNumberFormat="1" applyFont="1" applyAlignment="1" applyProtection="1">
      <alignment horizontal="center" vertical="top" wrapText="1"/>
      <protection locked="0"/>
    </xf>
    <xf numFmtId="0" fontId="79" fillId="0" borderId="0" xfId="324" applyFont="1" applyAlignment="1">
      <alignment horizontal="right" vertical="top" wrapText="1"/>
    </xf>
    <xf numFmtId="0" fontId="79" fillId="0" borderId="0" xfId="324" applyFont="1" applyAlignment="1" applyProtection="1">
      <alignment horizontal="center" vertical="top" wrapText="1"/>
      <protection locked="0"/>
    </xf>
    <xf numFmtId="4" fontId="88" fillId="0" borderId="0" xfId="324" applyNumberFormat="1" applyFont="1" applyAlignment="1">
      <alignment vertical="top"/>
    </xf>
    <xf numFmtId="0" fontId="84" fillId="0" borderId="12" xfId="325" applyFont="1" applyBorder="1" applyAlignment="1">
      <alignment vertical="top" wrapText="1"/>
    </xf>
    <xf numFmtId="0" fontId="84" fillId="0" borderId="12" xfId="324" applyFont="1" applyBorder="1" applyAlignment="1" applyProtection="1">
      <alignment horizontal="center" vertical="top" wrapText="1"/>
      <protection locked="0"/>
    </xf>
    <xf numFmtId="4" fontId="84" fillId="0" borderId="12" xfId="324" applyNumberFormat="1" applyFont="1" applyBorder="1" applyAlignment="1">
      <alignment horizontal="center" vertical="top" wrapText="1"/>
    </xf>
    <xf numFmtId="4" fontId="84" fillId="0" borderId="12" xfId="324" applyNumberFormat="1" applyFont="1" applyBorder="1" applyAlignment="1" applyProtection="1">
      <alignment horizontal="right" vertical="top" wrapText="1"/>
      <protection locked="0"/>
    </xf>
    <xf numFmtId="0" fontId="79" fillId="0" borderId="0" xfId="325" applyFont="1" applyAlignment="1">
      <alignment vertical="top" wrapText="1"/>
    </xf>
    <xf numFmtId="44" fontId="86" fillId="0" borderId="0" xfId="324" applyNumberFormat="1" applyFont="1" applyAlignment="1">
      <alignment horizontal="right" vertical="top"/>
    </xf>
    <xf numFmtId="0" fontId="80" fillId="0" borderId="0" xfId="325" applyFont="1" applyAlignment="1">
      <alignment vertical="top" wrapText="1"/>
    </xf>
    <xf numFmtId="4" fontId="80" fillId="0" borderId="0" xfId="324" applyNumberFormat="1" applyFont="1" applyAlignment="1">
      <alignment horizontal="center" vertical="top" wrapText="1"/>
    </xf>
    <xf numFmtId="44" fontId="88" fillId="0" borderId="0" xfId="324" applyNumberFormat="1" applyFont="1" applyAlignment="1">
      <alignment horizontal="right" vertical="top"/>
    </xf>
    <xf numFmtId="4" fontId="90" fillId="0" borderId="12" xfId="324" applyNumberFormat="1" applyFont="1" applyBorder="1" applyAlignment="1">
      <alignment horizontal="right"/>
    </xf>
    <xf numFmtId="0" fontId="84" fillId="0" borderId="0" xfId="325" applyFont="1" applyAlignment="1">
      <alignment vertical="top" wrapText="1"/>
    </xf>
    <xf numFmtId="0" fontId="84" fillId="0" borderId="0" xfId="324" applyFont="1" applyAlignment="1" applyProtection="1">
      <alignment horizontal="center" vertical="top" wrapText="1"/>
      <protection locked="0"/>
    </xf>
    <xf numFmtId="4" fontId="84" fillId="0" borderId="0" xfId="324" applyNumberFormat="1" applyFont="1" applyAlignment="1">
      <alignment horizontal="center" vertical="top" wrapText="1"/>
    </xf>
    <xf numFmtId="4" fontId="84" fillId="0" borderId="0" xfId="324" applyNumberFormat="1" applyFont="1" applyAlignment="1" applyProtection="1">
      <alignment horizontal="right" vertical="top" wrapText="1"/>
      <protection locked="0"/>
    </xf>
    <xf numFmtId="4" fontId="90" fillId="0" borderId="0" xfId="324" applyNumberFormat="1" applyFont="1" applyAlignment="1">
      <alignment horizontal="right"/>
    </xf>
    <xf numFmtId="0" fontId="91" fillId="0" borderId="0" xfId="324" applyFont="1" applyAlignment="1">
      <alignment horizontal="justify" vertical="top" wrapText="1"/>
    </xf>
    <xf numFmtId="4" fontId="80" fillId="0" borderId="0" xfId="324" applyNumberFormat="1" applyFont="1" applyAlignment="1" applyProtection="1">
      <alignment horizontal="right" vertical="top" wrapText="1"/>
      <protection locked="0"/>
    </xf>
    <xf numFmtId="4" fontId="86" fillId="0" borderId="0" xfId="324" applyNumberFormat="1" applyFont="1" applyAlignment="1">
      <alignment horizontal="right"/>
    </xf>
    <xf numFmtId="170" fontId="79" fillId="0" borderId="12" xfId="324" applyNumberFormat="1" applyFont="1" applyBorder="1" applyAlignment="1">
      <alignment horizontal="center" vertical="top"/>
    </xf>
    <xf numFmtId="0" fontId="79" fillId="0" borderId="12" xfId="324" applyFont="1" applyBorder="1">
      <alignment vertical="top" wrapText="1"/>
    </xf>
    <xf numFmtId="4" fontId="80" fillId="0" borderId="12" xfId="324" applyNumberFormat="1" applyFont="1" applyBorder="1" applyProtection="1">
      <alignment vertical="top" wrapText="1"/>
      <protection locked="0"/>
    </xf>
    <xf numFmtId="4" fontId="80" fillId="0" borderId="12" xfId="324" applyNumberFormat="1" applyFont="1" applyBorder="1" applyAlignment="1" applyProtection="1">
      <alignment horizontal="right" vertical="top" wrapText="1"/>
      <protection locked="0"/>
    </xf>
    <xf numFmtId="4" fontId="80" fillId="0" borderId="12" xfId="324" applyNumberFormat="1" applyFont="1" applyBorder="1" applyAlignment="1">
      <alignment horizontal="right" vertical="top" wrapText="1"/>
    </xf>
    <xf numFmtId="4" fontId="79" fillId="0" borderId="0" xfId="324" applyNumberFormat="1" applyFont="1" applyAlignment="1">
      <alignment vertical="center"/>
    </xf>
    <xf numFmtId="171" fontId="79" fillId="0" borderId="0" xfId="324" applyNumberFormat="1" applyFont="1" applyAlignment="1">
      <alignment horizontal="center" vertical="top"/>
    </xf>
    <xf numFmtId="2" fontId="79" fillId="0" borderId="0" xfId="324" applyNumberFormat="1" applyFont="1" applyAlignment="1">
      <alignment horizontal="center" vertical="top"/>
    </xf>
    <xf numFmtId="0" fontId="92" fillId="0" borderId="0" xfId="324" applyFont="1" applyAlignment="1">
      <alignment horizontal="left" vertical="top" wrapText="1"/>
    </xf>
    <xf numFmtId="0" fontId="92" fillId="0" borderId="0" xfId="324" applyFont="1" applyAlignment="1">
      <alignment horizontal="left" vertical="top"/>
    </xf>
    <xf numFmtId="0" fontId="79" fillId="0" borderId="0" xfId="324" applyFont="1" applyAlignment="1">
      <alignment horizontal="left"/>
    </xf>
    <xf numFmtId="0" fontId="79" fillId="0" borderId="0" xfId="324" applyFont="1" applyAlignment="1">
      <alignment horizontal="center" wrapText="1"/>
    </xf>
    <xf numFmtId="44" fontId="88" fillId="0" borderId="0" xfId="324" applyNumberFormat="1" applyFont="1" applyAlignment="1">
      <alignment vertical="top"/>
    </xf>
    <xf numFmtId="172" fontId="80" fillId="0" borderId="0" xfId="324" applyNumberFormat="1" applyFont="1" applyAlignment="1">
      <alignment horizontal="center" vertical="top"/>
    </xf>
    <xf numFmtId="4" fontId="80" fillId="0" borderId="0" xfId="324" applyNumberFormat="1" applyFont="1">
      <alignment vertical="top" wrapText="1"/>
    </xf>
    <xf numFmtId="4" fontId="82" fillId="0" borderId="0" xfId="325" applyNumberFormat="1" applyFont="1" applyAlignment="1">
      <alignment vertical="top"/>
    </xf>
    <xf numFmtId="173" fontId="79" fillId="0" borderId="0" xfId="324" applyNumberFormat="1" applyFont="1" applyAlignment="1">
      <alignment horizontal="center" vertical="top"/>
    </xf>
    <xf numFmtId="49" fontId="78" fillId="0" borderId="0" xfId="324" applyNumberFormat="1" applyAlignment="1">
      <alignment horizontal="left" vertical="top" wrapText="1"/>
    </xf>
    <xf numFmtId="0" fontId="78" fillId="0" borderId="0" xfId="324" applyAlignment="1">
      <alignment horizontal="center" vertical="top" wrapText="1"/>
    </xf>
    <xf numFmtId="4" fontId="78" fillId="0" borderId="0" xfId="324" applyNumberFormat="1" applyAlignment="1">
      <alignment horizontal="center" vertical="top" wrapText="1"/>
    </xf>
    <xf numFmtId="4" fontId="78" fillId="0" borderId="0" xfId="324" applyNumberFormat="1" applyAlignment="1">
      <alignment horizontal="right" vertical="top" wrapText="1"/>
    </xf>
    <xf numFmtId="0" fontId="93" fillId="0" borderId="0" xfId="325" applyFont="1" applyAlignment="1">
      <alignment vertical="top" wrapText="1"/>
    </xf>
    <xf numFmtId="0" fontId="0" fillId="0" borderId="0" xfId="325" applyFont="1" applyAlignment="1">
      <alignment horizontal="center" vertical="top"/>
    </xf>
    <xf numFmtId="4" fontId="78" fillId="0" borderId="0" xfId="324" applyNumberFormat="1" applyAlignment="1" applyProtection="1">
      <alignment horizontal="right" vertical="top" wrapText="1"/>
      <protection locked="0"/>
    </xf>
    <xf numFmtId="0" fontId="0" fillId="0" borderId="0" xfId="325" applyFont="1" applyAlignment="1">
      <alignment vertical="top" wrapText="1"/>
    </xf>
    <xf numFmtId="173" fontId="82" fillId="0" borderId="0" xfId="325" applyNumberFormat="1" applyFont="1" applyAlignment="1">
      <alignment horizontal="center" vertical="top"/>
    </xf>
    <xf numFmtId="0" fontId="95" fillId="0" borderId="0" xfId="325" applyFont="1" applyAlignment="1">
      <alignment vertical="top" wrapText="1"/>
    </xf>
    <xf numFmtId="4" fontId="79" fillId="0" borderId="0" xfId="324" applyNumberFormat="1" applyFont="1">
      <alignment vertical="top" wrapText="1"/>
    </xf>
    <xf numFmtId="49" fontId="78" fillId="0" borderId="0" xfId="324" applyNumberFormat="1" applyAlignment="1">
      <alignment horizontal="justify" vertical="top" wrapText="1"/>
    </xf>
    <xf numFmtId="0" fontId="96" fillId="0" borderId="0" xfId="324" applyFont="1">
      <alignment vertical="top" wrapText="1"/>
    </xf>
    <xf numFmtId="0" fontId="25" fillId="0" borderId="0" xfId="324" applyFont="1" applyAlignment="1">
      <alignment horizontal="center" vertical="top" wrapText="1"/>
    </xf>
    <xf numFmtId="2" fontId="25" fillId="0" borderId="0" xfId="324" applyNumberFormat="1" applyFont="1" applyAlignment="1">
      <alignment horizontal="right" vertical="top"/>
    </xf>
    <xf numFmtId="49" fontId="80" fillId="0" borderId="0" xfId="324" applyNumberFormat="1" applyFont="1" applyAlignment="1">
      <alignment horizontal="left" vertical="top" wrapText="1"/>
    </xf>
    <xf numFmtId="2" fontId="88" fillId="0" borderId="0" xfId="324" applyNumberFormat="1" applyFont="1" applyAlignment="1">
      <alignment horizontal="right"/>
    </xf>
    <xf numFmtId="49" fontId="84" fillId="0" borderId="12" xfId="324" applyNumberFormat="1" applyFont="1" applyBorder="1" applyAlignment="1">
      <alignment horizontal="left" vertical="top" wrapText="1"/>
    </xf>
    <xf numFmtId="49" fontId="79" fillId="0" borderId="12" xfId="324" applyNumberFormat="1" applyFont="1" applyBorder="1" applyAlignment="1">
      <alignment horizontal="left" vertical="top" wrapText="1"/>
    </xf>
    <xf numFmtId="49" fontId="88" fillId="0" borderId="0" xfId="324" applyNumberFormat="1" applyFont="1" applyAlignment="1">
      <alignment horizontal="justify" vertical="top" wrapText="1"/>
    </xf>
    <xf numFmtId="0" fontId="79" fillId="0" borderId="0" xfId="325" applyFont="1" applyAlignment="1">
      <alignment vertical="top"/>
    </xf>
    <xf numFmtId="4" fontId="79" fillId="0" borderId="0" xfId="325" applyNumberFormat="1" applyFont="1" applyAlignment="1">
      <alignment vertical="top"/>
    </xf>
    <xf numFmtId="49" fontId="98" fillId="0" borderId="0" xfId="324" applyNumberFormat="1" applyFont="1" applyAlignment="1">
      <alignment horizontal="left" vertical="top" wrapText="1"/>
    </xf>
    <xf numFmtId="4" fontId="99" fillId="0" borderId="0" xfId="324" applyNumberFormat="1" applyFont="1">
      <alignment vertical="top" wrapText="1"/>
    </xf>
    <xf numFmtId="4" fontId="99" fillId="0" borderId="0" xfId="324" applyNumberFormat="1" applyFont="1" applyAlignment="1">
      <alignment vertical="top"/>
    </xf>
    <xf numFmtId="4" fontId="84" fillId="0" borderId="12" xfId="324" applyNumberFormat="1" applyFont="1" applyBorder="1" applyAlignment="1">
      <alignment horizontal="right" vertical="top" wrapText="1"/>
    </xf>
    <xf numFmtId="4" fontId="79" fillId="0" borderId="0" xfId="324" applyNumberFormat="1" applyFont="1" applyAlignment="1">
      <alignment horizontal="right"/>
    </xf>
    <xf numFmtId="49" fontId="100" fillId="0" borderId="0" xfId="324" applyNumberFormat="1" applyFont="1" applyAlignment="1">
      <alignment horizontal="left" vertical="top" wrapText="1"/>
    </xf>
    <xf numFmtId="0" fontId="100" fillId="0" borderId="0" xfId="324" applyFont="1">
      <alignment vertical="top" wrapText="1"/>
    </xf>
    <xf numFmtId="0" fontId="79" fillId="0" borderId="0" xfId="324" applyFont="1" applyAlignment="1">
      <alignment horizontal="left" vertical="top" wrapText="1"/>
    </xf>
    <xf numFmtId="0" fontId="101" fillId="0" borderId="0" xfId="324" applyFont="1" applyAlignment="1" applyProtection="1">
      <alignment horizontal="justify" vertical="top" wrapText="1"/>
      <protection locked="0"/>
    </xf>
    <xf numFmtId="0" fontId="78" fillId="0" borderId="0" xfId="324" applyAlignment="1">
      <alignment horizontal="center" vertical="top"/>
    </xf>
    <xf numFmtId="0" fontId="78" fillId="0" borderId="0" xfId="324" applyAlignment="1">
      <alignment horizontal="left" vertical="top"/>
    </xf>
    <xf numFmtId="0" fontId="78" fillId="0" borderId="0" xfId="324" applyAlignment="1">
      <alignment horizontal="center"/>
    </xf>
    <xf numFmtId="4" fontId="78" fillId="0" borderId="0" xfId="324" applyNumberFormat="1" applyAlignment="1">
      <alignment horizontal="center" wrapText="1"/>
    </xf>
    <xf numFmtId="4" fontId="78" fillId="0" borderId="0" xfId="324" applyNumberFormat="1" applyAlignment="1" applyProtection="1">
      <alignment horizontal="right" wrapText="1"/>
      <protection locked="0"/>
    </xf>
    <xf numFmtId="4" fontId="78" fillId="0" borderId="0" xfId="324" applyNumberFormat="1" applyAlignment="1">
      <alignment horizontal="right" wrapText="1"/>
    </xf>
    <xf numFmtId="174" fontId="100" fillId="0" borderId="0" xfId="324" applyNumberFormat="1" applyFont="1" applyAlignment="1">
      <alignment horizontal="center" vertical="top"/>
    </xf>
    <xf numFmtId="0" fontId="100" fillId="0" borderId="0" xfId="324" applyFont="1" applyAlignment="1">
      <alignment horizontal="left" vertical="top"/>
    </xf>
    <xf numFmtId="0" fontId="100" fillId="0" borderId="0" xfId="324" applyFont="1" applyAlignment="1">
      <alignment horizontal="center" vertical="top"/>
    </xf>
    <xf numFmtId="170" fontId="81" fillId="0" borderId="0" xfId="325" applyNumberFormat="1" applyAlignment="1">
      <alignment horizontal="center" vertical="top"/>
    </xf>
    <xf numFmtId="0" fontId="93" fillId="0" borderId="0" xfId="324" applyFont="1">
      <alignment vertical="top" wrapText="1"/>
    </xf>
    <xf numFmtId="0" fontId="81" fillId="0" borderId="0" xfId="325" applyAlignment="1">
      <alignment vertical="top"/>
    </xf>
    <xf numFmtId="0" fontId="102" fillId="0" borderId="0" xfId="325" applyFont="1" applyAlignment="1">
      <alignment vertical="top" wrapText="1"/>
    </xf>
    <xf numFmtId="175" fontId="78" fillId="0" borderId="0" xfId="324" applyNumberFormat="1" applyAlignment="1">
      <alignment horizontal="center" vertical="top"/>
    </xf>
    <xf numFmtId="0" fontId="78" fillId="0" borderId="0" xfId="324">
      <alignment vertical="top" wrapText="1"/>
    </xf>
    <xf numFmtId="49" fontId="88" fillId="0" borderId="0" xfId="324" applyNumberFormat="1" applyFont="1" applyAlignment="1">
      <alignment horizontal="left" vertical="top" wrapText="1"/>
    </xf>
    <xf numFmtId="170" fontId="78" fillId="0" borderId="13" xfId="324" applyNumberFormat="1" applyBorder="1" applyAlignment="1">
      <alignment horizontal="center" vertical="top"/>
    </xf>
    <xf numFmtId="0" fontId="78" fillId="0" borderId="13" xfId="324" applyBorder="1">
      <alignment vertical="top" wrapText="1"/>
    </xf>
    <xf numFmtId="0" fontId="78" fillId="0" borderId="13" xfId="324" applyBorder="1" applyAlignment="1">
      <alignment horizontal="center" vertical="top" wrapText="1"/>
    </xf>
    <xf numFmtId="4" fontId="78" fillId="0" borderId="13" xfId="324" applyNumberFormat="1" applyBorder="1" applyAlignment="1">
      <alignment horizontal="center" vertical="top" wrapText="1"/>
    </xf>
    <xf numFmtId="4" fontId="78" fillId="0" borderId="13" xfId="324" applyNumberFormat="1" applyBorder="1" applyAlignment="1" applyProtection="1">
      <alignment horizontal="right" vertical="top" wrapText="1"/>
      <protection locked="0"/>
    </xf>
    <xf numFmtId="4" fontId="78" fillId="0" borderId="13" xfId="324" applyNumberFormat="1" applyBorder="1" applyAlignment="1">
      <alignment horizontal="right" vertical="top" wrapText="1"/>
    </xf>
    <xf numFmtId="170" fontId="78" fillId="0" borderId="0" xfId="324" applyNumberFormat="1" applyAlignment="1">
      <alignment horizontal="center" vertical="top"/>
    </xf>
    <xf numFmtId="4" fontId="100" fillId="0" borderId="0" xfId="324" applyNumberFormat="1" applyFont="1" applyAlignment="1">
      <alignment horizontal="right" vertical="top" wrapText="1"/>
    </xf>
    <xf numFmtId="4" fontId="78" fillId="0" borderId="0" xfId="324" applyNumberFormat="1" applyAlignment="1">
      <alignment vertical="center"/>
    </xf>
    <xf numFmtId="171" fontId="78" fillId="0" borderId="0" xfId="324" applyNumberFormat="1" applyAlignment="1">
      <alignment horizontal="center" vertical="top"/>
    </xf>
    <xf numFmtId="2" fontId="78" fillId="0" borderId="0" xfId="324" applyNumberFormat="1" applyAlignment="1">
      <alignment horizontal="center" vertical="top"/>
    </xf>
    <xf numFmtId="0" fontId="103" fillId="0" borderId="0" xfId="324" applyFont="1" applyAlignment="1">
      <alignment horizontal="left" vertical="top" wrapText="1"/>
    </xf>
    <xf numFmtId="0" fontId="103" fillId="0" borderId="0" xfId="324" applyFont="1" applyAlignment="1">
      <alignment horizontal="left" vertical="top"/>
    </xf>
    <xf numFmtId="0" fontId="78" fillId="0" borderId="0" xfId="324" applyAlignment="1">
      <alignment vertical="top"/>
    </xf>
    <xf numFmtId="0" fontId="104" fillId="0" borderId="0" xfId="324" applyFont="1" applyAlignment="1">
      <alignment horizontal="left" vertical="top"/>
    </xf>
    <xf numFmtId="0" fontId="105" fillId="0" borderId="0" xfId="324" applyFont="1" applyAlignment="1">
      <alignment vertical="center" wrapText="1"/>
    </xf>
    <xf numFmtId="4" fontId="78" fillId="0" borderId="0" xfId="324" applyNumberFormat="1">
      <alignment vertical="top" wrapText="1"/>
    </xf>
    <xf numFmtId="49" fontId="106" fillId="0" borderId="0" xfId="326" applyNumberFormat="1" applyFont="1" applyAlignment="1">
      <alignment horizontal="right" vertical="top" wrapText="1"/>
    </xf>
    <xf numFmtId="0" fontId="81" fillId="0" borderId="0" xfId="325"/>
    <xf numFmtId="0" fontId="107" fillId="0" borderId="0" xfId="325" applyFont="1"/>
    <xf numFmtId="16" fontId="25" fillId="0" borderId="0" xfId="324" applyNumberFormat="1" applyFont="1" applyAlignment="1"/>
    <xf numFmtId="0" fontId="108" fillId="0" borderId="0" xfId="324" applyFont="1">
      <alignment vertical="top" wrapText="1"/>
    </xf>
    <xf numFmtId="0" fontId="109" fillId="0" borderId="0" xfId="325" applyFont="1" applyAlignment="1">
      <alignment vertical="top"/>
    </xf>
    <xf numFmtId="49" fontId="86" fillId="0" borderId="0" xfId="324" applyNumberFormat="1" applyFont="1" applyAlignment="1">
      <alignment horizontal="justify" vertical="top" wrapText="1"/>
    </xf>
    <xf numFmtId="0" fontId="110" fillId="0" borderId="0" xfId="325" applyFont="1" applyAlignment="1">
      <alignment vertical="top"/>
    </xf>
    <xf numFmtId="0" fontId="100" fillId="0" borderId="0" xfId="0" applyFont="1" applyAlignment="1">
      <alignment vertical="top" wrapText="1"/>
    </xf>
    <xf numFmtId="0" fontId="79" fillId="0" borderId="0" xfId="0" applyFont="1" applyAlignment="1">
      <alignment vertical="top" wrapText="1"/>
    </xf>
    <xf numFmtId="0" fontId="0" fillId="0" borderId="0" xfId="0" applyAlignment="1">
      <alignment vertical="top" wrapText="1"/>
    </xf>
  </cellXfs>
  <cellStyles count="327">
    <cellStyle name="20 % – Poudarek1 2" xfId="1"/>
    <cellStyle name="20 % – Poudarek1 2 2" xfId="2"/>
    <cellStyle name="20 % – Poudarek1 2 3" xfId="3"/>
    <cellStyle name="20 % – Poudarek1 3" xfId="4"/>
    <cellStyle name="20 % – Poudarek2 2" xfId="5"/>
    <cellStyle name="20 % – Poudarek2 2 2" xfId="6"/>
    <cellStyle name="20 % – Poudarek2 2 3" xfId="7"/>
    <cellStyle name="20 % – Poudarek2 3" xfId="8"/>
    <cellStyle name="20 % – Poudarek3 2" xfId="9"/>
    <cellStyle name="20 % – Poudarek3 2 2" xfId="10"/>
    <cellStyle name="20 % – Poudarek3 2 3" xfId="11"/>
    <cellStyle name="20 % – Poudarek3 3" xfId="12"/>
    <cellStyle name="20 % – Poudarek4 2" xfId="13"/>
    <cellStyle name="20 % – Poudarek4 2 2" xfId="14"/>
    <cellStyle name="20 % – Poudarek4 2 3" xfId="15"/>
    <cellStyle name="20 % – Poudarek4 3" xfId="16"/>
    <cellStyle name="20 % – Poudarek5 2" xfId="17"/>
    <cellStyle name="20 % – Poudarek5 2 2" xfId="18"/>
    <cellStyle name="20 % – Poudarek5 2 3" xfId="19"/>
    <cellStyle name="20 % – Poudarek5 3" xfId="20"/>
    <cellStyle name="20 % – Poudarek6 2" xfId="21"/>
    <cellStyle name="20 % – Poudarek6 2 2" xfId="22"/>
    <cellStyle name="20 % – Poudarek6 2 3" xfId="23"/>
    <cellStyle name="20 % – Poudarek6 3" xfId="24"/>
    <cellStyle name="20% - Accent1 2" xfId="25"/>
    <cellStyle name="20% - Accent2 2" xfId="26"/>
    <cellStyle name="20% - Accent3 2" xfId="27"/>
    <cellStyle name="20% - Accent4 2" xfId="28"/>
    <cellStyle name="20% - Accent5 2" xfId="29"/>
    <cellStyle name="20% - Accent6 2" xfId="30"/>
    <cellStyle name="40 % – Poudarek1 2" xfId="31"/>
    <cellStyle name="40 % – Poudarek1 2 2" xfId="32"/>
    <cellStyle name="40 % – Poudarek1 2 3" xfId="33"/>
    <cellStyle name="40 % – Poudarek1 3" xfId="34"/>
    <cellStyle name="40 % – Poudarek2 2" xfId="35"/>
    <cellStyle name="40 % – Poudarek2 2 2" xfId="36"/>
    <cellStyle name="40 % – Poudarek2 2 3" xfId="37"/>
    <cellStyle name="40 % – Poudarek2 3" xfId="38"/>
    <cellStyle name="40 % – Poudarek3 2" xfId="39"/>
    <cellStyle name="40 % – Poudarek3 2 2" xfId="40"/>
    <cellStyle name="40 % – Poudarek3 2 3" xfId="41"/>
    <cellStyle name="40 % – Poudarek3 3" xfId="42"/>
    <cellStyle name="40 % – Poudarek4 2" xfId="43"/>
    <cellStyle name="40 % – Poudarek4 2 2" xfId="44"/>
    <cellStyle name="40 % – Poudarek4 2 3" xfId="45"/>
    <cellStyle name="40 % – Poudarek4 3" xfId="46"/>
    <cellStyle name="40 % – Poudarek5 2" xfId="47"/>
    <cellStyle name="40 % – Poudarek5 2 2" xfId="48"/>
    <cellStyle name="40 % – Poudarek5 2 3" xfId="49"/>
    <cellStyle name="40 % – Poudarek5 3" xfId="50"/>
    <cellStyle name="40 % – Poudarek6 2" xfId="51"/>
    <cellStyle name="40 % – Poudarek6 2 2" xfId="52"/>
    <cellStyle name="40 % – Poudarek6 2 3" xfId="53"/>
    <cellStyle name="40 % – Poudarek6 3" xfId="54"/>
    <cellStyle name="40% - Accent1 2" xfId="55"/>
    <cellStyle name="40% - Accent2 2" xfId="56"/>
    <cellStyle name="40% - Accent3 2" xfId="57"/>
    <cellStyle name="40% - Accent4 2" xfId="58"/>
    <cellStyle name="40% - Accent5 2" xfId="59"/>
    <cellStyle name="40% - Accent6 2" xfId="60"/>
    <cellStyle name="60 % – Poudarek1 2" xfId="61"/>
    <cellStyle name="60 % – Poudarek1 2 2" xfId="62"/>
    <cellStyle name="60 % – Poudarek1 2 3" xfId="63"/>
    <cellStyle name="60 % – Poudarek1 3" xfId="64"/>
    <cellStyle name="60 % – Poudarek2 2" xfId="65"/>
    <cellStyle name="60 % – Poudarek2 2 2" xfId="66"/>
    <cellStyle name="60 % – Poudarek2 2 3" xfId="67"/>
    <cellStyle name="60 % – Poudarek2 3" xfId="68"/>
    <cellStyle name="60 % – Poudarek3 2" xfId="69"/>
    <cellStyle name="60 % – Poudarek3 2 2" xfId="70"/>
    <cellStyle name="60 % – Poudarek3 2 3" xfId="71"/>
    <cellStyle name="60 % – Poudarek3 3" xfId="72"/>
    <cellStyle name="60 % – Poudarek4 2" xfId="73"/>
    <cellStyle name="60 % – Poudarek4 2 2" xfId="74"/>
    <cellStyle name="60 % – Poudarek4 2 3" xfId="75"/>
    <cellStyle name="60 % – Poudarek4 3" xfId="76"/>
    <cellStyle name="60 % – Poudarek5 2" xfId="77"/>
    <cellStyle name="60 % – Poudarek5 2 2" xfId="78"/>
    <cellStyle name="60 % – Poudarek5 2 3" xfId="79"/>
    <cellStyle name="60 % – Poudarek5 3" xfId="80"/>
    <cellStyle name="60 % – Poudarek6 2" xfId="81"/>
    <cellStyle name="60 % – Poudarek6 2 2" xfId="82"/>
    <cellStyle name="60 % – Poudarek6 2 3" xfId="83"/>
    <cellStyle name="60 % – Poudarek6 3" xfId="84"/>
    <cellStyle name="60% - Accent1 2" xfId="85"/>
    <cellStyle name="60% - Accent2 2" xfId="86"/>
    <cellStyle name="60% - Accent3 2" xfId="87"/>
    <cellStyle name="60% - Accent4 2" xfId="88"/>
    <cellStyle name="60% - Accent5 2" xfId="89"/>
    <cellStyle name="60% - Accent6 2" xfId="90"/>
    <cellStyle name="Accent1" xfId="91"/>
    <cellStyle name="Accent2" xfId="92"/>
    <cellStyle name="Accent3" xfId="93"/>
    <cellStyle name="Accent4" xfId="94"/>
    <cellStyle name="Accent5" xfId="95"/>
    <cellStyle name="Accent6" xfId="96"/>
    <cellStyle name="Bad" xfId="97"/>
    <cellStyle name="Calculation" xfId="98"/>
    <cellStyle name="Check Cell" xfId="99"/>
    <cellStyle name="Dobro 2" xfId="100"/>
    <cellStyle name="Dobro 2 2" xfId="101"/>
    <cellStyle name="Dobro 2 3" xfId="102"/>
    <cellStyle name="Dobro 3" xfId="103"/>
    <cellStyle name="Explanatory Text" xfId="104"/>
    <cellStyle name="Good 2" xfId="105"/>
    <cellStyle name="Heading 1" xfId="106"/>
    <cellStyle name="Heading 2" xfId="107"/>
    <cellStyle name="Heading 3" xfId="108"/>
    <cellStyle name="Heading 4" xfId="109"/>
    <cellStyle name="Input" xfId="110"/>
    <cellStyle name="Izhod 2" xfId="111"/>
    <cellStyle name="Izhod 2 10" xfId="112"/>
    <cellStyle name="Izhod 2 11" xfId="113"/>
    <cellStyle name="Izhod 2 2" xfId="114"/>
    <cellStyle name="Izhod 2 2 2" xfId="115"/>
    <cellStyle name="Izhod 2 3" xfId="116"/>
    <cellStyle name="Izhod 2 3 2" xfId="117"/>
    <cellStyle name="Izhod 2 4" xfId="118"/>
    <cellStyle name="Izhod 2 5" xfId="119"/>
    <cellStyle name="Izhod 2 6" xfId="120"/>
    <cellStyle name="Izhod 2 7" xfId="121"/>
    <cellStyle name="Izhod 2 8" xfId="122"/>
    <cellStyle name="Izhod 2 9" xfId="123"/>
    <cellStyle name="Izhod 3" xfId="124"/>
    <cellStyle name="Izhod 3 10" xfId="125"/>
    <cellStyle name="Izhod 3 2" xfId="126"/>
    <cellStyle name="Izhod 3 2 2" xfId="127"/>
    <cellStyle name="Izhod 3 3" xfId="128"/>
    <cellStyle name="Izhod 3 4" xfId="129"/>
    <cellStyle name="Izhod 3 5" xfId="130"/>
    <cellStyle name="Izhod 3 6" xfId="131"/>
    <cellStyle name="Izhod 3 7" xfId="132"/>
    <cellStyle name="Izhod 3 8" xfId="133"/>
    <cellStyle name="Izhod 3 9" xfId="134"/>
    <cellStyle name="Linked Cell" xfId="135"/>
    <cellStyle name="Naslov 1 2" xfId="136"/>
    <cellStyle name="Naslov 1 2 2" xfId="137"/>
    <cellStyle name="Naslov 1 2 3" xfId="138"/>
    <cellStyle name="Naslov 1 3" xfId="139"/>
    <cellStyle name="Naslov 2 2" xfId="140"/>
    <cellStyle name="Naslov 2 2 2" xfId="141"/>
    <cellStyle name="Naslov 2 2 3" xfId="142"/>
    <cellStyle name="Naslov 3 2" xfId="143"/>
    <cellStyle name="Naslov 3 2 2" xfId="144"/>
    <cellStyle name="Naslov 3 2 3" xfId="145"/>
    <cellStyle name="Naslov 4 2" xfId="146"/>
    <cellStyle name="Naslov 4 2 2" xfId="147"/>
    <cellStyle name="Naslov 4 2 3" xfId="148"/>
    <cellStyle name="Naslov 5" xfId="149"/>
    <cellStyle name="Navadno" xfId="0" builtinId="0"/>
    <cellStyle name="Navadno 10" xfId="150"/>
    <cellStyle name="Navadno 11" xfId="151"/>
    <cellStyle name="Navadno 12" xfId="152"/>
    <cellStyle name="Navadno 13" xfId="324"/>
    <cellStyle name="Navadno 2" xfId="153"/>
    <cellStyle name="Navadno 2 2" xfId="154"/>
    <cellStyle name="Navadno 2 2 2 3 2" xfId="326"/>
    <cellStyle name="Navadno 2 3" xfId="155"/>
    <cellStyle name="Navadno 2 4" xfId="156"/>
    <cellStyle name="Navadno 2 5" xfId="325"/>
    <cellStyle name="Navadno 3" xfId="157"/>
    <cellStyle name="Navadno 3 2" xfId="158"/>
    <cellStyle name="Navadno 3 2 2" xfId="159"/>
    <cellStyle name="Navadno 3 2 3" xfId="160"/>
    <cellStyle name="Navadno 3 3" xfId="161"/>
    <cellStyle name="Navadno 3 4" xfId="162"/>
    <cellStyle name="Navadno 4" xfId="163"/>
    <cellStyle name="Navadno 4 2" xfId="164"/>
    <cellStyle name="Navadno 4 2 2" xfId="165"/>
    <cellStyle name="Navadno 4 3" xfId="166"/>
    <cellStyle name="Navadno 5" xfId="167"/>
    <cellStyle name="Navadno 5 2" xfId="168"/>
    <cellStyle name="Navadno 5 3" xfId="169"/>
    <cellStyle name="Navadno 5 4" xfId="170"/>
    <cellStyle name="Navadno 6" xfId="171"/>
    <cellStyle name="Navadno 6 2" xfId="172"/>
    <cellStyle name="Navadno 6 3" xfId="173"/>
    <cellStyle name="Navadno 6 4" xfId="174"/>
    <cellStyle name="Navadno 6_Ocenjena_vrednost_Ureditev_parkirišče_ZD_Bovec" xfId="175"/>
    <cellStyle name="Navadno 7" xfId="176"/>
    <cellStyle name="Navadno 7 2" xfId="177"/>
    <cellStyle name="Navadno 8" xfId="178"/>
    <cellStyle name="Navadno 9" xfId="179"/>
    <cellStyle name="Neutral" xfId="180"/>
    <cellStyle name="Nevtralno 2" xfId="181"/>
    <cellStyle name="Nevtralno 2 2" xfId="182"/>
    <cellStyle name="Nevtralno 2 3" xfId="183"/>
    <cellStyle name="Normal 3" xfId="184"/>
    <cellStyle name="Normal 3 2" xfId="185"/>
    <cellStyle name="Normal 4" xfId="186"/>
    <cellStyle name="Normal 5" xfId="187"/>
    <cellStyle name="normal1" xfId="188"/>
    <cellStyle name="Note" xfId="189"/>
    <cellStyle name="nova" xfId="190"/>
    <cellStyle name="Odstotek" xfId="191" builtinId="5"/>
    <cellStyle name="Odstotek 2" xfId="192"/>
    <cellStyle name="Odstotek 2 2" xfId="193"/>
    <cellStyle name="Odstotek 3" xfId="194"/>
    <cellStyle name="Odstotek 3 2" xfId="195"/>
    <cellStyle name="Odstotek 3 3" xfId="196"/>
    <cellStyle name="Odstotek 4" xfId="197"/>
    <cellStyle name="Odstotek 5" xfId="198"/>
    <cellStyle name="Odstotek 5 2" xfId="199"/>
    <cellStyle name="Odstotek 5 3" xfId="200"/>
    <cellStyle name="Odstotek 6" xfId="201"/>
    <cellStyle name="Opomba 2" xfId="202"/>
    <cellStyle name="Opomba 2 10" xfId="203"/>
    <cellStyle name="Opomba 2 11" xfId="204"/>
    <cellStyle name="Opomba 2 2" xfId="205"/>
    <cellStyle name="Opomba 2 2 2" xfId="206"/>
    <cellStyle name="Opomba 2 3" xfId="207"/>
    <cellStyle name="Opomba 2 3 2" xfId="208"/>
    <cellStyle name="Opomba 2 4" xfId="209"/>
    <cellStyle name="Opomba 2 5" xfId="210"/>
    <cellStyle name="Opomba 2 6" xfId="211"/>
    <cellStyle name="Opomba 2 7" xfId="212"/>
    <cellStyle name="Opomba 2 8" xfId="213"/>
    <cellStyle name="Opomba 2 9" xfId="214"/>
    <cellStyle name="Opomba 3" xfId="215"/>
    <cellStyle name="Opomba 3 10" xfId="216"/>
    <cellStyle name="Opomba 3 11" xfId="217"/>
    <cellStyle name="Opomba 3 2" xfId="218"/>
    <cellStyle name="Opomba 3 2 2" xfId="219"/>
    <cellStyle name="Opomba 3 3" xfId="220"/>
    <cellStyle name="Opomba 3 3 2" xfId="221"/>
    <cellStyle name="Opomba 3 4" xfId="222"/>
    <cellStyle name="Opomba 3 5" xfId="223"/>
    <cellStyle name="Opomba 3 6" xfId="224"/>
    <cellStyle name="Opomba 3 7" xfId="225"/>
    <cellStyle name="Opomba 3 8" xfId="226"/>
    <cellStyle name="Opomba 3 9" xfId="227"/>
    <cellStyle name="Opozorilo 2" xfId="228"/>
    <cellStyle name="Opozorilo 2 2" xfId="229"/>
    <cellStyle name="Opozorilo 2 3" xfId="230"/>
    <cellStyle name="Opozorilo 3" xfId="231"/>
    <cellStyle name="Output 10" xfId="232"/>
    <cellStyle name="Output 11" xfId="233"/>
    <cellStyle name="Output 2" xfId="234"/>
    <cellStyle name="Output 2 2" xfId="235"/>
    <cellStyle name="Output 3" xfId="236"/>
    <cellStyle name="Output 4" xfId="237"/>
    <cellStyle name="Output 5" xfId="238"/>
    <cellStyle name="Output 6" xfId="239"/>
    <cellStyle name="Output 7" xfId="240"/>
    <cellStyle name="Output 8" xfId="241"/>
    <cellStyle name="Output 9" xfId="242"/>
    <cellStyle name="Pojasnjevalno besedilo 2" xfId="243"/>
    <cellStyle name="Pojasnjevalno besedilo 2 2" xfId="244"/>
    <cellStyle name="Pojasnjevalno besedilo 2 3" xfId="245"/>
    <cellStyle name="Poudarek1 2" xfId="246"/>
    <cellStyle name="Poudarek1 2 2" xfId="247"/>
    <cellStyle name="Poudarek1 2 3" xfId="248"/>
    <cellStyle name="Poudarek2 2" xfId="249"/>
    <cellStyle name="Poudarek2 2 2" xfId="250"/>
    <cellStyle name="Poudarek2 2 3" xfId="251"/>
    <cellStyle name="Poudarek3 2" xfId="252"/>
    <cellStyle name="Poudarek3 2 2" xfId="253"/>
    <cellStyle name="Poudarek3 2 3" xfId="254"/>
    <cellStyle name="Poudarek4 2" xfId="255"/>
    <cellStyle name="Poudarek4 2 2" xfId="256"/>
    <cellStyle name="Poudarek4 2 3" xfId="257"/>
    <cellStyle name="Poudarek5 2" xfId="258"/>
    <cellStyle name="Poudarek5 2 2" xfId="259"/>
    <cellStyle name="Poudarek5 2 3" xfId="260"/>
    <cellStyle name="Poudarek6 2" xfId="261"/>
    <cellStyle name="Poudarek6 2 2" xfId="262"/>
    <cellStyle name="Poudarek6 2 3" xfId="263"/>
    <cellStyle name="Povezana celica 2" xfId="264"/>
    <cellStyle name="Povezana celica 2 2" xfId="265"/>
    <cellStyle name="Povezana celica 2 3" xfId="266"/>
    <cellStyle name="Preveri celico 2" xfId="267"/>
    <cellStyle name="Preveri celico 2 2" xfId="268"/>
    <cellStyle name="Preveri celico 2 3" xfId="269"/>
    <cellStyle name="Računanje 2" xfId="270"/>
    <cellStyle name="Računanje 2 10" xfId="271"/>
    <cellStyle name="Računanje 2 11" xfId="272"/>
    <cellStyle name="Računanje 2 2" xfId="273"/>
    <cellStyle name="Računanje 2 2 2" xfId="274"/>
    <cellStyle name="Računanje 2 3" xfId="275"/>
    <cellStyle name="Računanje 2 3 2" xfId="276"/>
    <cellStyle name="Računanje 2 4" xfId="277"/>
    <cellStyle name="Računanje 2 5" xfId="278"/>
    <cellStyle name="Računanje 2 6" xfId="279"/>
    <cellStyle name="Računanje 2 7" xfId="280"/>
    <cellStyle name="Računanje 2 8" xfId="281"/>
    <cellStyle name="Računanje 2 9" xfId="282"/>
    <cellStyle name="Slabo 2" xfId="283"/>
    <cellStyle name="Slabo 2 2" xfId="284"/>
    <cellStyle name="Slabo 2 3" xfId="285"/>
    <cellStyle name="Slog 1" xfId="286"/>
    <cellStyle name="Slog 1 2" xfId="287"/>
    <cellStyle name="Total" xfId="288"/>
    <cellStyle name="Valuta 2" xfId="289"/>
    <cellStyle name="Valuta 3" xfId="290"/>
    <cellStyle name="Vejica 2" xfId="291"/>
    <cellStyle name="Vejica 2 2" xfId="292"/>
    <cellStyle name="Vejica 3" xfId="293"/>
    <cellStyle name="Vejica 4" xfId="294"/>
    <cellStyle name="Vejica 5" xfId="295"/>
    <cellStyle name="Vejica 5 2" xfId="296"/>
    <cellStyle name="Vejica 6" xfId="297"/>
    <cellStyle name="Vnos 2" xfId="298"/>
    <cellStyle name="Vnos 2 10" xfId="299"/>
    <cellStyle name="Vnos 2 11" xfId="300"/>
    <cellStyle name="Vnos 2 2" xfId="301"/>
    <cellStyle name="Vnos 2 2 2" xfId="302"/>
    <cellStyle name="Vnos 2 3" xfId="303"/>
    <cellStyle name="Vnos 2 3 2" xfId="304"/>
    <cellStyle name="Vnos 2 4" xfId="305"/>
    <cellStyle name="Vnos 2 5" xfId="306"/>
    <cellStyle name="Vnos 2 6" xfId="307"/>
    <cellStyle name="Vnos 2 7" xfId="308"/>
    <cellStyle name="Vnos 2 8" xfId="309"/>
    <cellStyle name="Vnos 2 9" xfId="310"/>
    <cellStyle name="Vsota 2" xfId="311"/>
    <cellStyle name="Vsota 2 10" xfId="312"/>
    <cellStyle name="Vsota 2 11" xfId="313"/>
    <cellStyle name="Vsota 2 2" xfId="314"/>
    <cellStyle name="Vsota 2 2 2" xfId="315"/>
    <cellStyle name="Vsota 2 3" xfId="316"/>
    <cellStyle name="Vsota 2 3 2" xfId="317"/>
    <cellStyle name="Vsota 2 4" xfId="318"/>
    <cellStyle name="Vsota 2 5" xfId="319"/>
    <cellStyle name="Vsota 2 6" xfId="320"/>
    <cellStyle name="Vsota 2 7" xfId="321"/>
    <cellStyle name="Vsota 2 8" xfId="322"/>
    <cellStyle name="Vsota 2 9" xfId="323"/>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aprisrv\javni\DELOVNI\&#268;N%20Rvati%20Ra&#353;ka%20RIKO\POPIS\staro\12081_ZU_1-KV(reducirane%20koli&#269;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aprisrv\javni\Users\Borut\AppData\Local\Microsoft\Windows\INetCache\IE\3LBSUTLF\8271_Slap_popis_I%20faza_0911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V PREDRAČUN"/>
      <sheetName val="Zunanja ureditev"/>
      <sheetName val="Vodovod"/>
      <sheetName val="Osnovna odvodnja"/>
      <sheetName val="Kanalizacija"/>
      <sheetName val="REKAPITULACIJ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REKAPITULACIJA NAČRTA"/>
      <sheetName val="UVOD V PREDRAČUN"/>
      <sheetName val="FEKALNA KANALIZACIJA"/>
      <sheetName val="METERONA KANALIZACIJA"/>
      <sheetName val="EE KAB. KANALIZACIJA"/>
      <sheetName val="CESTE"/>
      <sheetName val="HPR_SD_stara verzija"/>
    </sheetNames>
    <sheetDataSet>
      <sheetData sheetId="0">
        <row r="32">
          <cell r="B32" t="str">
            <v>3/1</v>
          </cell>
        </row>
        <row r="34">
          <cell r="B34" t="str">
            <v>KANALIZACIJSKO OMREŽJE NASELJA SLAP PRI VIPAVI</v>
          </cell>
        </row>
        <row r="38">
          <cell r="B38">
            <v>1</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view="pageBreakPreview" zoomScaleNormal="100" zoomScaleSheetLayoutView="100" workbookViewId="0">
      <selection activeCell="A30" sqref="A30"/>
    </sheetView>
  </sheetViews>
  <sheetFormatPr defaultRowHeight="15"/>
  <cols>
    <col min="1" max="1" width="37" customWidth="1"/>
    <col min="2" max="2" width="48" customWidth="1"/>
  </cols>
  <sheetData>
    <row r="1" spans="1:2">
      <c r="A1" s="1"/>
      <c r="B1" s="1"/>
    </row>
    <row r="2" spans="1:2" ht="23.25">
      <c r="A2" s="15" t="s">
        <v>479</v>
      </c>
      <c r="B2" s="15"/>
    </row>
    <row r="3" spans="1:2" ht="15.75">
      <c r="A3" s="2"/>
      <c r="B3" s="3"/>
    </row>
    <row r="4" spans="1:2" ht="15.75">
      <c r="A4" s="4"/>
      <c r="B4" s="5"/>
    </row>
    <row r="5" spans="1:2" ht="15.75">
      <c r="A5" s="6"/>
      <c r="B5" s="7"/>
    </row>
    <row r="6" spans="1:2" ht="15.75">
      <c r="A6" s="8"/>
      <c r="B6" s="9"/>
    </row>
    <row r="7" spans="1:2">
      <c r="A7" s="8"/>
      <c r="B7" s="10"/>
    </row>
    <row r="8" spans="1:2" ht="23.25">
      <c r="A8" s="8"/>
      <c r="B8" s="11"/>
    </row>
    <row r="9" spans="1:2" ht="15.75">
      <c r="A9" s="8"/>
      <c r="B9" s="12"/>
    </row>
    <row r="10" spans="1:2" ht="15.75">
      <c r="A10" s="8" t="s">
        <v>0</v>
      </c>
      <c r="B10" s="13" t="s">
        <v>165</v>
      </c>
    </row>
    <row r="11" spans="1:2" ht="15.75">
      <c r="A11" s="8"/>
      <c r="B11" s="13" t="s">
        <v>166</v>
      </c>
    </row>
    <row r="12" spans="1:2" ht="15.75">
      <c r="A12" s="8"/>
      <c r="B12" s="13" t="s">
        <v>167</v>
      </c>
    </row>
    <row r="13" spans="1:2" ht="15.75">
      <c r="A13" s="8"/>
      <c r="B13" s="13"/>
    </row>
    <row r="14" spans="1:2" ht="15.75">
      <c r="A14" s="8" t="s">
        <v>1</v>
      </c>
      <c r="B14" s="12" t="s">
        <v>168</v>
      </c>
    </row>
    <row r="15" spans="1:2" ht="15.75">
      <c r="A15" s="8"/>
      <c r="B15" s="12"/>
    </row>
    <row r="16" spans="1:2" ht="15.75">
      <c r="A16" s="8"/>
      <c r="B16" s="12"/>
    </row>
    <row r="17" spans="1:2" ht="31.5">
      <c r="A17" s="8" t="s">
        <v>2</v>
      </c>
      <c r="B17" s="12" t="s">
        <v>169</v>
      </c>
    </row>
    <row r="18" spans="1:2" ht="15.75">
      <c r="A18" s="8"/>
      <c r="B18" s="12"/>
    </row>
    <row r="19" spans="1:2" ht="15.75">
      <c r="A19" s="8" t="s">
        <v>3</v>
      </c>
      <c r="B19" s="12">
        <v>1421</v>
      </c>
    </row>
    <row r="20" spans="1:2" ht="15.75">
      <c r="A20" s="8"/>
      <c r="B20" s="12"/>
    </row>
    <row r="21" spans="1:2" ht="15.75">
      <c r="A21" s="8"/>
      <c r="B21" s="12"/>
    </row>
    <row r="22" spans="1:2" ht="15.75">
      <c r="A22" s="8"/>
      <c r="B22" s="12"/>
    </row>
    <row r="23" spans="1:2" ht="15.75">
      <c r="A23" s="8"/>
      <c r="B23" s="12"/>
    </row>
    <row r="24" spans="1:2" ht="15.75">
      <c r="A24" s="8"/>
      <c r="B24" s="12"/>
    </row>
    <row r="25" spans="1:2" ht="15.75">
      <c r="A25" s="8" t="s">
        <v>4</v>
      </c>
      <c r="B25" s="14">
        <v>44562</v>
      </c>
    </row>
    <row r="26" spans="1:2" ht="15.75">
      <c r="A26" s="8"/>
      <c r="B26" s="12"/>
    </row>
    <row r="30" spans="1:2">
      <c r="A30" t="s">
        <v>480</v>
      </c>
    </row>
  </sheetData>
  <pageMargins left="0.9055118110236221"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31"/>
  <sheetViews>
    <sheetView view="pageBreakPreview" zoomScaleNormal="100" zoomScaleSheetLayoutView="100" zoomScalePageLayoutView="115" workbookViewId="0">
      <selection activeCell="F70" sqref="F70"/>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2.140625" style="390" customWidth="1"/>
    <col min="6" max="6" width="12.140625" style="391" customWidth="1"/>
    <col min="7" max="16384" width="8.7109375" style="401"/>
  </cols>
  <sheetData>
    <row r="1" spans="1:9" s="385" customFormat="1">
      <c r="A1" s="379" t="s">
        <v>177</v>
      </c>
      <c r="B1" s="380" t="s">
        <v>178</v>
      </c>
      <c r="C1" s="381" t="s">
        <v>44</v>
      </c>
      <c r="D1" s="382" t="s">
        <v>45</v>
      </c>
      <c r="E1" s="383" t="s">
        <v>179</v>
      </c>
      <c r="F1" s="384" t="s">
        <v>180</v>
      </c>
    </row>
    <row r="2" spans="1:9" s="392" customFormat="1">
      <c r="A2" s="439">
        <v>2</v>
      </c>
      <c r="B2" s="387" t="s">
        <v>293</v>
      </c>
      <c r="C2" s="388"/>
      <c r="D2" s="389"/>
      <c r="E2" s="390"/>
      <c r="F2" s="391"/>
      <c r="H2" s="441"/>
    </row>
    <row r="3" spans="1:9" s="396" customFormat="1">
      <c r="A3" s="393"/>
      <c r="B3" s="394"/>
      <c r="C3" s="395"/>
      <c r="D3" s="389"/>
      <c r="E3" s="390"/>
      <c r="F3" s="391"/>
    </row>
    <row r="4" spans="1:9" s="396" customFormat="1" ht="132">
      <c r="A4" s="393"/>
      <c r="B4" s="397" t="s">
        <v>294</v>
      </c>
      <c r="C4" s="395"/>
      <c r="D4" s="389"/>
      <c r="E4" s="390"/>
      <c r="F4" s="391"/>
    </row>
    <row r="5" spans="1:9" ht="21.75">
      <c r="A5" s="399"/>
      <c r="B5" s="455"/>
      <c r="C5" s="385"/>
      <c r="D5" s="456"/>
      <c r="H5" s="457"/>
      <c r="I5" s="457"/>
    </row>
    <row r="6" spans="1:9">
      <c r="A6" s="442">
        <f>MAX(A$2:A5)+0.01</f>
        <v>2.0099999999999998</v>
      </c>
      <c r="B6" s="458" t="s">
        <v>295</v>
      </c>
      <c r="C6" s="385"/>
      <c r="G6" s="404"/>
    </row>
    <row r="7" spans="1:9" ht="165">
      <c r="A7" s="442"/>
      <c r="B7" s="403" t="s">
        <v>296</v>
      </c>
      <c r="C7" s="385" t="s">
        <v>52</v>
      </c>
      <c r="D7" s="389">
        <v>1</v>
      </c>
      <c r="G7" s="404"/>
      <c r="H7" s="404"/>
      <c r="I7" s="453"/>
    </row>
    <row r="8" spans="1:9" ht="82.5">
      <c r="A8" s="442"/>
      <c r="B8" s="412" t="s">
        <v>297</v>
      </c>
      <c r="C8" s="385" t="s">
        <v>53</v>
      </c>
      <c r="D8" s="456">
        <v>1</v>
      </c>
      <c r="H8" s="404"/>
      <c r="I8" s="457"/>
    </row>
    <row r="9" spans="1:9" ht="33">
      <c r="A9" s="442"/>
      <c r="B9" s="412" t="s">
        <v>298</v>
      </c>
      <c r="C9" s="385" t="s">
        <v>52</v>
      </c>
      <c r="D9" s="456">
        <v>1</v>
      </c>
      <c r="H9" s="404"/>
      <c r="I9" s="457"/>
    </row>
    <row r="10" spans="1:9" ht="36">
      <c r="A10" s="442"/>
      <c r="B10" s="403" t="s">
        <v>299</v>
      </c>
      <c r="C10" s="385" t="s">
        <v>52</v>
      </c>
      <c r="D10" s="389">
        <v>1</v>
      </c>
      <c r="E10" s="405"/>
      <c r="F10" s="405"/>
      <c r="G10" s="459"/>
      <c r="H10" s="404"/>
      <c r="I10" s="453"/>
    </row>
    <row r="11" spans="1:9">
      <c r="A11" s="442"/>
      <c r="B11" s="403" t="s">
        <v>300</v>
      </c>
      <c r="C11" s="385" t="s">
        <v>52</v>
      </c>
      <c r="D11" s="389">
        <v>1</v>
      </c>
      <c r="E11" s="405"/>
      <c r="F11" s="405"/>
      <c r="G11" s="459"/>
      <c r="H11" s="404"/>
      <c r="I11" s="453"/>
    </row>
    <row r="12" spans="1:9">
      <c r="A12" s="442"/>
      <c r="B12" s="403" t="s">
        <v>301</v>
      </c>
      <c r="C12" s="385" t="s">
        <v>52</v>
      </c>
      <c r="D12" s="389">
        <v>1</v>
      </c>
      <c r="E12" s="405"/>
      <c r="F12" s="405"/>
      <c r="G12" s="459"/>
      <c r="H12" s="404"/>
      <c r="I12" s="453"/>
    </row>
    <row r="13" spans="1:9">
      <c r="A13" s="442"/>
      <c r="B13" s="403" t="s">
        <v>302</v>
      </c>
      <c r="C13" s="385" t="s">
        <v>52</v>
      </c>
      <c r="D13" s="389">
        <v>1</v>
      </c>
      <c r="E13" s="405"/>
      <c r="F13" s="405"/>
      <c r="G13" s="459"/>
      <c r="H13" s="404"/>
      <c r="I13" s="453"/>
    </row>
    <row r="14" spans="1:9" ht="33">
      <c r="A14" s="442"/>
      <c r="B14" s="403" t="s">
        <v>303</v>
      </c>
      <c r="C14" s="385" t="s">
        <v>52</v>
      </c>
      <c r="D14" s="389">
        <v>2</v>
      </c>
      <c r="E14" s="405"/>
      <c r="F14" s="405"/>
      <c r="G14" s="459"/>
      <c r="H14" s="404"/>
      <c r="I14" s="453"/>
    </row>
    <row r="15" spans="1:9" ht="33">
      <c r="A15" s="442"/>
      <c r="B15" s="403" t="s">
        <v>304</v>
      </c>
      <c r="C15" s="385" t="s">
        <v>52</v>
      </c>
      <c r="D15" s="389">
        <v>4</v>
      </c>
      <c r="E15" s="405"/>
      <c r="F15" s="405"/>
      <c r="G15" s="459"/>
      <c r="H15" s="404"/>
      <c r="I15" s="453"/>
    </row>
    <row r="16" spans="1:9" ht="33">
      <c r="A16" s="442"/>
      <c r="B16" s="403" t="s">
        <v>305</v>
      </c>
      <c r="C16" s="385" t="s">
        <v>52</v>
      </c>
      <c r="D16" s="389">
        <v>1</v>
      </c>
      <c r="E16" s="405"/>
      <c r="F16" s="405"/>
      <c r="G16" s="459"/>
      <c r="H16" s="404"/>
      <c r="I16" s="453"/>
    </row>
    <row r="17" spans="1:9" ht="18">
      <c r="A17" s="442"/>
      <c r="B17" s="403" t="s">
        <v>306</v>
      </c>
      <c r="C17" s="385" t="s">
        <v>52</v>
      </c>
      <c r="D17" s="389">
        <v>1</v>
      </c>
      <c r="E17" s="405"/>
      <c r="F17" s="405"/>
      <c r="G17" s="404"/>
      <c r="H17" s="404"/>
      <c r="I17" s="453"/>
    </row>
    <row r="18" spans="1:9" ht="33">
      <c r="A18" s="442"/>
      <c r="B18" s="403" t="s">
        <v>307</v>
      </c>
      <c r="C18" s="385" t="s">
        <v>52</v>
      </c>
      <c r="D18" s="389">
        <v>1</v>
      </c>
      <c r="E18" s="405"/>
      <c r="F18" s="405"/>
      <c r="G18" s="404"/>
      <c r="H18" s="404"/>
      <c r="I18" s="453"/>
    </row>
    <row r="19" spans="1:9" ht="33">
      <c r="A19" s="442"/>
      <c r="B19" s="403" t="s">
        <v>308</v>
      </c>
      <c r="C19" s="385" t="s">
        <v>52</v>
      </c>
      <c r="D19" s="389">
        <v>1</v>
      </c>
      <c r="E19" s="405"/>
      <c r="F19" s="405"/>
      <c r="G19" s="404"/>
      <c r="H19" s="404"/>
      <c r="I19" s="453"/>
    </row>
    <row r="20" spans="1:9">
      <c r="A20" s="442"/>
      <c r="B20" s="403" t="s">
        <v>309</v>
      </c>
      <c r="C20" s="385" t="s">
        <v>52</v>
      </c>
      <c r="D20" s="389">
        <v>1</v>
      </c>
      <c r="E20" s="405"/>
      <c r="F20" s="405"/>
      <c r="G20" s="404"/>
      <c r="H20" s="404"/>
      <c r="I20" s="453"/>
    </row>
    <row r="21" spans="1:9">
      <c r="A21" s="442"/>
      <c r="B21" s="403" t="s">
        <v>310</v>
      </c>
      <c r="C21" s="385" t="s">
        <v>52</v>
      </c>
      <c r="D21" s="389">
        <v>1</v>
      </c>
      <c r="E21" s="405"/>
      <c r="F21" s="405"/>
      <c r="G21" s="404"/>
      <c r="H21" s="404"/>
      <c r="I21" s="453"/>
    </row>
    <row r="22" spans="1:9">
      <c r="A22" s="442"/>
      <c r="B22" s="403" t="s">
        <v>311</v>
      </c>
      <c r="C22" s="385" t="s">
        <v>53</v>
      </c>
      <c r="D22" s="389">
        <v>1</v>
      </c>
      <c r="E22" s="405"/>
      <c r="F22" s="405"/>
      <c r="G22" s="404"/>
      <c r="H22" s="404"/>
      <c r="I22" s="453"/>
    </row>
    <row r="23" spans="1:9">
      <c r="A23" s="442"/>
      <c r="B23" s="403" t="s">
        <v>312</v>
      </c>
      <c r="C23" s="385" t="s">
        <v>52</v>
      </c>
      <c r="D23" s="389">
        <v>1</v>
      </c>
      <c r="E23" s="405"/>
      <c r="F23" s="405"/>
      <c r="G23" s="404"/>
      <c r="H23" s="404"/>
      <c r="I23" s="453"/>
    </row>
    <row r="24" spans="1:9">
      <c r="A24" s="442"/>
      <c r="B24" s="403" t="s">
        <v>313</v>
      </c>
      <c r="C24" s="385" t="s">
        <v>52</v>
      </c>
      <c r="D24" s="389">
        <v>1</v>
      </c>
      <c r="E24" s="405"/>
      <c r="F24" s="405"/>
      <c r="G24" s="404"/>
      <c r="H24" s="404"/>
      <c r="I24" s="453"/>
    </row>
    <row r="25" spans="1:9">
      <c r="A25" s="442"/>
      <c r="B25" s="403" t="s">
        <v>314</v>
      </c>
      <c r="C25" s="385" t="s">
        <v>52</v>
      </c>
      <c r="D25" s="389">
        <v>1</v>
      </c>
      <c r="E25" s="405"/>
      <c r="F25" s="405"/>
      <c r="G25" s="404"/>
      <c r="H25" s="404"/>
      <c r="I25" s="453"/>
    </row>
    <row r="26" spans="1:9" ht="99">
      <c r="A26" s="442"/>
      <c r="B26" s="403" t="s">
        <v>315</v>
      </c>
      <c r="C26" s="385" t="s">
        <v>52</v>
      </c>
      <c r="D26" s="389">
        <v>1</v>
      </c>
      <c r="E26" s="405"/>
      <c r="F26" s="405"/>
      <c r="G26" s="404"/>
      <c r="H26" s="404"/>
      <c r="I26" s="453"/>
    </row>
    <row r="27" spans="1:9">
      <c r="A27" s="442"/>
      <c r="B27" s="460" t="s">
        <v>316</v>
      </c>
      <c r="C27" s="409" t="s">
        <v>53</v>
      </c>
      <c r="D27" s="410">
        <v>1</v>
      </c>
      <c r="E27" s="411"/>
      <c r="F27" s="411">
        <f>D27*E27</f>
        <v>0</v>
      </c>
      <c r="G27" s="404"/>
      <c r="I27" s="404"/>
    </row>
    <row r="28" spans="1:9">
      <c r="A28" s="442"/>
      <c r="B28" s="403"/>
      <c r="C28" s="385"/>
      <c r="F28" s="390"/>
      <c r="G28" s="425"/>
    </row>
    <row r="29" spans="1:9" ht="33">
      <c r="A29" s="442">
        <f>MAX(A$2:A28)+0.01</f>
        <v>2.02</v>
      </c>
      <c r="B29" s="458" t="s">
        <v>317</v>
      </c>
      <c r="C29" s="385"/>
      <c r="G29" s="404"/>
    </row>
    <row r="30" spans="1:9" ht="165">
      <c r="A30" s="442"/>
      <c r="B30" s="403" t="s">
        <v>318</v>
      </c>
      <c r="C30" s="385" t="s">
        <v>52</v>
      </c>
      <c r="D30" s="389">
        <v>1</v>
      </c>
      <c r="G30" s="404"/>
      <c r="H30" s="404"/>
      <c r="I30" s="404"/>
    </row>
    <row r="31" spans="1:9" ht="51">
      <c r="A31" s="442"/>
      <c r="B31" s="403" t="s">
        <v>319</v>
      </c>
      <c r="C31" s="385" t="s">
        <v>52</v>
      </c>
      <c r="D31" s="389">
        <v>1</v>
      </c>
      <c r="G31" s="459"/>
      <c r="H31" s="404"/>
      <c r="I31" s="453"/>
    </row>
    <row r="32" spans="1:9" ht="36">
      <c r="A32" s="442"/>
      <c r="B32" s="403" t="s">
        <v>299</v>
      </c>
      <c r="C32" s="385" t="s">
        <v>52</v>
      </c>
      <c r="D32" s="389">
        <v>1</v>
      </c>
      <c r="E32" s="405"/>
      <c r="F32" s="405"/>
      <c r="G32" s="459"/>
      <c r="H32" s="404"/>
      <c r="I32" s="453"/>
    </row>
    <row r="33" spans="1:9">
      <c r="A33" s="442"/>
      <c r="B33" s="403" t="s">
        <v>300</v>
      </c>
      <c r="C33" s="385" t="s">
        <v>52</v>
      </c>
      <c r="D33" s="389">
        <v>1</v>
      </c>
      <c r="E33" s="405"/>
      <c r="F33" s="405"/>
      <c r="G33" s="459"/>
      <c r="H33" s="404"/>
      <c r="I33" s="453"/>
    </row>
    <row r="34" spans="1:9">
      <c r="A34" s="442"/>
      <c r="B34" s="403" t="s">
        <v>301</v>
      </c>
      <c r="C34" s="385" t="s">
        <v>52</v>
      </c>
      <c r="D34" s="389">
        <v>1</v>
      </c>
      <c r="E34" s="405"/>
      <c r="F34" s="405"/>
      <c r="G34" s="459"/>
      <c r="H34" s="404"/>
      <c r="I34" s="453"/>
    </row>
    <row r="35" spans="1:9" ht="33">
      <c r="A35" s="442"/>
      <c r="B35" s="403" t="s">
        <v>320</v>
      </c>
      <c r="C35" s="385" t="s">
        <v>52</v>
      </c>
      <c r="D35" s="389">
        <v>1</v>
      </c>
      <c r="E35" s="405"/>
      <c r="F35" s="405"/>
      <c r="G35" s="459"/>
      <c r="H35" s="404"/>
      <c r="I35" s="453"/>
    </row>
    <row r="36" spans="1:9" ht="49.5">
      <c r="A36" s="442"/>
      <c r="B36" s="403" t="s">
        <v>321</v>
      </c>
      <c r="C36" s="385" t="s">
        <v>52</v>
      </c>
      <c r="D36" s="389">
        <v>1</v>
      </c>
      <c r="E36" s="405"/>
      <c r="F36" s="405"/>
      <c r="G36" s="459"/>
      <c r="H36" s="404"/>
      <c r="I36" s="453"/>
    </row>
    <row r="37" spans="1:9">
      <c r="A37" s="442"/>
      <c r="B37" s="403" t="s">
        <v>322</v>
      </c>
      <c r="C37" s="385" t="s">
        <v>52</v>
      </c>
      <c r="D37" s="389">
        <v>4</v>
      </c>
      <c r="E37" s="405"/>
      <c r="F37" s="405"/>
      <c r="G37" s="404"/>
      <c r="H37" s="404"/>
      <c r="I37" s="453"/>
    </row>
    <row r="38" spans="1:9" ht="18">
      <c r="A38" s="442"/>
      <c r="B38" s="403" t="s">
        <v>306</v>
      </c>
      <c r="C38" s="385" t="s">
        <v>52</v>
      </c>
      <c r="D38" s="389">
        <v>4</v>
      </c>
      <c r="E38" s="405"/>
      <c r="F38" s="405"/>
      <c r="G38" s="404"/>
      <c r="H38" s="404"/>
      <c r="I38" s="453"/>
    </row>
    <row r="39" spans="1:9" ht="18">
      <c r="A39" s="442"/>
      <c r="B39" s="403" t="s">
        <v>323</v>
      </c>
      <c r="C39" s="385" t="s">
        <v>52</v>
      </c>
      <c r="D39" s="389">
        <v>13</v>
      </c>
      <c r="E39" s="405"/>
      <c r="F39" s="405"/>
      <c r="G39" s="404"/>
      <c r="H39" s="404"/>
      <c r="I39" s="453"/>
    </row>
    <row r="40" spans="1:9" ht="18">
      <c r="A40" s="442"/>
      <c r="B40" s="403" t="s">
        <v>324</v>
      </c>
      <c r="C40" s="385" t="s">
        <v>52</v>
      </c>
      <c r="D40" s="389">
        <v>1</v>
      </c>
      <c r="E40" s="405"/>
      <c r="F40" s="405"/>
      <c r="G40" s="404"/>
      <c r="H40" s="404"/>
      <c r="I40" s="453"/>
    </row>
    <row r="41" spans="1:9" ht="33">
      <c r="A41" s="442"/>
      <c r="B41" s="403" t="s">
        <v>325</v>
      </c>
      <c r="C41" s="385" t="s">
        <v>52</v>
      </c>
      <c r="D41" s="389">
        <v>1</v>
      </c>
      <c r="E41" s="405"/>
      <c r="F41" s="405"/>
      <c r="G41" s="404"/>
      <c r="H41" s="404"/>
      <c r="I41" s="453"/>
    </row>
    <row r="42" spans="1:9">
      <c r="A42" s="442"/>
      <c r="B42" s="403" t="s">
        <v>311</v>
      </c>
      <c r="C42" s="385" t="s">
        <v>53</v>
      </c>
      <c r="D42" s="389">
        <v>1</v>
      </c>
      <c r="E42" s="405"/>
      <c r="F42" s="405"/>
      <c r="G42" s="404"/>
      <c r="H42" s="404"/>
      <c r="I42" s="453"/>
    </row>
    <row r="43" spans="1:9">
      <c r="A43" s="442"/>
      <c r="B43" s="403" t="s">
        <v>312</v>
      </c>
      <c r="C43" s="385" t="s">
        <v>52</v>
      </c>
      <c r="D43" s="389">
        <v>1</v>
      </c>
      <c r="E43" s="405"/>
      <c r="F43" s="405"/>
      <c r="G43" s="404"/>
      <c r="H43" s="404"/>
      <c r="I43" s="453"/>
    </row>
    <row r="44" spans="1:9">
      <c r="A44" s="442"/>
      <c r="B44" s="403" t="s">
        <v>313</v>
      </c>
      <c r="C44" s="385" t="s">
        <v>52</v>
      </c>
      <c r="D44" s="389">
        <v>1</v>
      </c>
      <c r="E44" s="405"/>
      <c r="F44" s="405"/>
      <c r="G44" s="404"/>
      <c r="H44" s="404"/>
      <c r="I44" s="453"/>
    </row>
    <row r="45" spans="1:9">
      <c r="A45" s="442"/>
      <c r="B45" s="403" t="s">
        <v>314</v>
      </c>
      <c r="C45" s="385" t="s">
        <v>52</v>
      </c>
      <c r="D45" s="389">
        <v>1</v>
      </c>
      <c r="E45" s="405"/>
      <c r="F45" s="405"/>
      <c r="G45" s="404"/>
      <c r="H45" s="404"/>
      <c r="I45" s="453"/>
    </row>
    <row r="46" spans="1:9" ht="99">
      <c r="A46" s="442"/>
      <c r="B46" s="403" t="s">
        <v>315</v>
      </c>
      <c r="C46" s="385" t="s">
        <v>52</v>
      </c>
      <c r="D46" s="389">
        <v>1</v>
      </c>
      <c r="E46" s="405"/>
      <c r="F46" s="405"/>
      <c r="G46" s="404"/>
      <c r="H46" s="404"/>
      <c r="I46" s="453"/>
    </row>
    <row r="47" spans="1:9">
      <c r="A47" s="442"/>
      <c r="B47" s="460" t="s">
        <v>326</v>
      </c>
      <c r="C47" s="409" t="s">
        <v>53</v>
      </c>
      <c r="D47" s="410">
        <v>1</v>
      </c>
      <c r="E47" s="411"/>
      <c r="F47" s="411">
        <f>D47*E47</f>
        <v>0</v>
      </c>
      <c r="G47" s="404"/>
      <c r="I47" s="404"/>
    </row>
    <row r="48" spans="1:9">
      <c r="A48" s="442"/>
      <c r="B48" s="403"/>
      <c r="C48" s="385"/>
      <c r="F48" s="390"/>
      <c r="G48" s="425"/>
    </row>
    <row r="49" spans="1:9" ht="33">
      <c r="A49" s="442">
        <f>MAX(A$2:A48)+0.01</f>
        <v>2.0299999999999998</v>
      </c>
      <c r="B49" s="458" t="s">
        <v>327</v>
      </c>
      <c r="G49" s="404"/>
    </row>
    <row r="50" spans="1:9" ht="165">
      <c r="A50" s="442"/>
      <c r="B50" s="403" t="s">
        <v>318</v>
      </c>
      <c r="C50" s="385" t="s">
        <v>52</v>
      </c>
      <c r="D50" s="389">
        <v>1</v>
      </c>
      <c r="G50" s="404"/>
      <c r="I50" s="404"/>
    </row>
    <row r="51" spans="1:9" ht="51">
      <c r="A51" s="442"/>
      <c r="B51" s="403" t="s">
        <v>319</v>
      </c>
      <c r="C51" s="385" t="s">
        <v>52</v>
      </c>
      <c r="D51" s="389">
        <v>1</v>
      </c>
      <c r="G51" s="404"/>
      <c r="H51" s="404"/>
      <c r="I51" s="453"/>
    </row>
    <row r="52" spans="1:9" ht="36">
      <c r="A52" s="442"/>
      <c r="B52" s="403" t="s">
        <v>299</v>
      </c>
      <c r="C52" s="385" t="s">
        <v>52</v>
      </c>
      <c r="D52" s="389">
        <v>1</v>
      </c>
      <c r="E52" s="405"/>
      <c r="F52" s="405"/>
      <c r="G52" s="404"/>
      <c r="H52" s="404"/>
      <c r="I52" s="453"/>
    </row>
    <row r="53" spans="1:9">
      <c r="A53" s="442"/>
      <c r="B53" s="403" t="s">
        <v>300</v>
      </c>
      <c r="C53" s="385" t="s">
        <v>52</v>
      </c>
      <c r="D53" s="389">
        <v>1</v>
      </c>
      <c r="E53" s="405"/>
      <c r="F53" s="405"/>
      <c r="G53" s="404"/>
      <c r="H53" s="404"/>
      <c r="I53" s="453"/>
    </row>
    <row r="54" spans="1:9">
      <c r="A54" s="442"/>
      <c r="B54" s="403" t="s">
        <v>301</v>
      </c>
      <c r="C54" s="385" t="s">
        <v>52</v>
      </c>
      <c r="D54" s="389">
        <v>1</v>
      </c>
      <c r="E54" s="405"/>
      <c r="F54" s="405"/>
      <c r="G54" s="404"/>
      <c r="H54" s="404"/>
      <c r="I54" s="453"/>
    </row>
    <row r="55" spans="1:9" ht="33">
      <c r="A55" s="442"/>
      <c r="B55" s="403" t="s">
        <v>320</v>
      </c>
      <c r="C55" s="385" t="s">
        <v>52</v>
      </c>
      <c r="D55" s="389">
        <v>1</v>
      </c>
      <c r="E55" s="405"/>
      <c r="F55" s="405"/>
      <c r="G55" s="404"/>
      <c r="H55" s="404"/>
      <c r="I55" s="453"/>
    </row>
    <row r="56" spans="1:9" ht="49.5">
      <c r="A56" s="442"/>
      <c r="B56" s="403" t="s">
        <v>321</v>
      </c>
      <c r="C56" s="385" t="s">
        <v>52</v>
      </c>
      <c r="D56" s="389">
        <v>1</v>
      </c>
      <c r="E56" s="405"/>
      <c r="F56" s="405"/>
      <c r="G56" s="404"/>
      <c r="H56" s="404"/>
      <c r="I56" s="453"/>
    </row>
    <row r="57" spans="1:9">
      <c r="A57" s="442"/>
      <c r="B57" s="403" t="s">
        <v>322</v>
      </c>
      <c r="C57" s="385" t="s">
        <v>52</v>
      </c>
      <c r="D57" s="389">
        <v>4</v>
      </c>
      <c r="E57" s="405"/>
      <c r="F57" s="405"/>
      <c r="G57" s="404"/>
      <c r="H57" s="404"/>
      <c r="I57" s="453"/>
    </row>
    <row r="58" spans="1:9">
      <c r="A58" s="442"/>
      <c r="B58" s="403" t="s">
        <v>328</v>
      </c>
      <c r="C58" s="385" t="s">
        <v>52</v>
      </c>
      <c r="D58" s="389">
        <v>4</v>
      </c>
      <c r="E58" s="405"/>
      <c r="F58" s="405"/>
      <c r="G58" s="404"/>
      <c r="H58" s="404"/>
      <c r="I58" s="453"/>
    </row>
    <row r="59" spans="1:9">
      <c r="A59" s="442"/>
      <c r="B59" s="403" t="s">
        <v>329</v>
      </c>
      <c r="C59" s="385" t="s">
        <v>52</v>
      </c>
      <c r="D59" s="389">
        <v>7</v>
      </c>
      <c r="E59" s="405"/>
      <c r="F59" s="405"/>
      <c r="G59" s="404"/>
      <c r="H59" s="404"/>
      <c r="I59" s="453"/>
    </row>
    <row r="60" spans="1:9">
      <c r="A60" s="442"/>
      <c r="B60" s="403" t="s">
        <v>330</v>
      </c>
      <c r="C60" s="385" t="s">
        <v>52</v>
      </c>
      <c r="D60" s="389">
        <v>1</v>
      </c>
      <c r="E60" s="405"/>
      <c r="F60" s="405"/>
      <c r="G60" s="404"/>
      <c r="H60" s="404"/>
      <c r="I60" s="453"/>
    </row>
    <row r="61" spans="1:9" ht="33">
      <c r="A61" s="442"/>
      <c r="B61" s="403" t="s">
        <v>325</v>
      </c>
      <c r="C61" s="385" t="s">
        <v>52</v>
      </c>
      <c r="D61" s="389">
        <v>1</v>
      </c>
      <c r="E61" s="405"/>
      <c r="F61" s="405"/>
      <c r="G61" s="404"/>
      <c r="H61" s="404"/>
      <c r="I61" s="453"/>
    </row>
    <row r="62" spans="1:9">
      <c r="A62" s="442"/>
      <c r="B62" s="403" t="s">
        <v>311</v>
      </c>
      <c r="C62" s="385" t="s">
        <v>53</v>
      </c>
      <c r="D62" s="389">
        <v>1</v>
      </c>
      <c r="E62" s="405"/>
      <c r="F62" s="405"/>
      <c r="G62" s="404"/>
      <c r="H62" s="404"/>
      <c r="I62" s="453"/>
    </row>
    <row r="63" spans="1:9">
      <c r="A63" s="442"/>
      <c r="B63" s="403" t="s">
        <v>312</v>
      </c>
      <c r="C63" s="385" t="s">
        <v>52</v>
      </c>
      <c r="D63" s="389">
        <v>1</v>
      </c>
      <c r="E63" s="405"/>
      <c r="F63" s="405"/>
      <c r="G63" s="404"/>
      <c r="H63" s="404"/>
      <c r="I63" s="453"/>
    </row>
    <row r="64" spans="1:9">
      <c r="A64" s="442"/>
      <c r="B64" s="403" t="s">
        <v>313</v>
      </c>
      <c r="C64" s="385" t="s">
        <v>52</v>
      </c>
      <c r="D64" s="389">
        <v>1</v>
      </c>
      <c r="E64" s="405"/>
      <c r="F64" s="405"/>
      <c r="G64" s="404"/>
      <c r="H64" s="404"/>
      <c r="I64" s="453"/>
    </row>
    <row r="65" spans="1:9">
      <c r="A65" s="442"/>
      <c r="B65" s="403" t="s">
        <v>314</v>
      </c>
      <c r="C65" s="385" t="s">
        <v>52</v>
      </c>
      <c r="D65" s="389">
        <v>1</v>
      </c>
      <c r="E65" s="405"/>
      <c r="F65" s="405"/>
      <c r="G65" s="404"/>
      <c r="H65" s="404"/>
      <c r="I65" s="453"/>
    </row>
    <row r="66" spans="1:9" ht="99">
      <c r="A66" s="442"/>
      <c r="B66" s="403" t="s">
        <v>315</v>
      </c>
      <c r="C66" s="385" t="s">
        <v>52</v>
      </c>
      <c r="D66" s="389">
        <v>1</v>
      </c>
      <c r="E66" s="405"/>
      <c r="F66" s="405"/>
      <c r="G66" s="404"/>
      <c r="H66" s="404"/>
      <c r="I66" s="453"/>
    </row>
    <row r="67" spans="1:9">
      <c r="A67" s="442"/>
      <c r="B67" s="460" t="s">
        <v>331</v>
      </c>
      <c r="C67" s="409" t="s">
        <v>53</v>
      </c>
      <c r="D67" s="410">
        <v>1</v>
      </c>
      <c r="E67" s="411"/>
      <c r="F67" s="411">
        <f>D67*E67</f>
        <v>0</v>
      </c>
      <c r="G67" s="404"/>
      <c r="I67" s="404"/>
    </row>
    <row r="68" spans="1:9">
      <c r="A68" s="399"/>
      <c r="B68" s="403"/>
      <c r="C68" s="385"/>
      <c r="F68" s="390"/>
      <c r="G68" s="425"/>
    </row>
    <row r="69" spans="1:9" ht="16.5" customHeight="1">
      <c r="A69" s="426"/>
      <c r="B69" s="461"/>
      <c r="C69" s="428"/>
      <c r="D69" s="428"/>
      <c r="E69" s="429" t="s">
        <v>250</v>
      </c>
      <c r="F69" s="430">
        <f>SUM(F5:F67)</f>
        <v>0</v>
      </c>
    </row>
    <row r="70" spans="1:9" s="389" customFormat="1">
      <c r="A70" s="399"/>
      <c r="B70" s="403"/>
      <c r="C70" s="385"/>
      <c r="E70" s="390"/>
      <c r="F70" s="391"/>
      <c r="G70" s="401"/>
    </row>
    <row r="71" spans="1:9" s="389" customFormat="1">
      <c r="A71" s="399"/>
      <c r="B71" s="403"/>
      <c r="C71" s="385"/>
      <c r="E71" s="390"/>
      <c r="F71" s="391"/>
      <c r="G71" s="401"/>
    </row>
    <row r="72" spans="1:9" s="389" customFormat="1">
      <c r="A72" s="399"/>
      <c r="B72" s="462"/>
      <c r="C72" s="385"/>
      <c r="E72" s="390"/>
      <c r="F72" s="391"/>
      <c r="G72" s="401"/>
    </row>
    <row r="73" spans="1:9" s="389" customFormat="1">
      <c r="A73" s="399"/>
      <c r="B73" s="462"/>
      <c r="C73" s="385"/>
      <c r="E73" s="390"/>
      <c r="F73" s="391"/>
      <c r="G73" s="401"/>
    </row>
    <row r="74" spans="1:9" s="389" customFormat="1">
      <c r="A74" s="399"/>
      <c r="B74" s="462"/>
      <c r="C74" s="385"/>
      <c r="E74" s="390"/>
      <c r="F74" s="391"/>
      <c r="G74" s="401"/>
    </row>
    <row r="75" spans="1:9" s="389" customFormat="1">
      <c r="A75" s="399"/>
      <c r="B75" s="431"/>
      <c r="C75" s="385"/>
      <c r="E75" s="390"/>
      <c r="F75" s="391"/>
      <c r="G75" s="401"/>
    </row>
    <row r="76" spans="1:9" s="389" customFormat="1">
      <c r="A76" s="399"/>
      <c r="B76" s="431"/>
      <c r="C76" s="385"/>
      <c r="E76" s="390"/>
      <c r="F76" s="391"/>
      <c r="G76" s="401"/>
    </row>
    <row r="77" spans="1:9" s="389" customFormat="1">
      <c r="A77" s="399"/>
      <c r="B77" s="431"/>
      <c r="C77" s="385"/>
      <c r="E77" s="390"/>
      <c r="F77" s="391"/>
      <c r="G77" s="401"/>
    </row>
    <row r="78" spans="1:9" s="389" customFormat="1">
      <c r="A78" s="399"/>
      <c r="B78" s="431"/>
      <c r="C78" s="385"/>
      <c r="E78" s="390"/>
      <c r="F78" s="391"/>
      <c r="G78" s="401"/>
    </row>
    <row r="79" spans="1:9" s="389" customFormat="1">
      <c r="A79" s="399"/>
      <c r="B79" s="431"/>
      <c r="C79" s="385"/>
      <c r="E79" s="390"/>
      <c r="F79" s="391"/>
      <c r="G79" s="401"/>
    </row>
    <row r="80" spans="1:9" s="389" customFormat="1">
      <c r="A80" s="399"/>
      <c r="B80" s="431"/>
      <c r="C80" s="385"/>
      <c r="E80" s="390"/>
      <c r="F80" s="391"/>
      <c r="G80" s="401"/>
    </row>
    <row r="81" spans="1:7" s="389" customFormat="1">
      <c r="A81" s="399"/>
      <c r="B81" s="401"/>
      <c r="C81" s="385"/>
      <c r="E81" s="390"/>
      <c r="F81" s="391"/>
      <c r="G81" s="401"/>
    </row>
    <row r="82" spans="1:7" s="389" customFormat="1">
      <c r="A82" s="399"/>
      <c r="B82" s="401"/>
      <c r="C82" s="385"/>
      <c r="E82" s="390"/>
      <c r="F82" s="391"/>
      <c r="G82" s="401"/>
    </row>
    <row r="83" spans="1:7" s="389" customFormat="1">
      <c r="A83" s="399"/>
      <c r="B83" s="401"/>
      <c r="C83" s="385"/>
      <c r="E83" s="390"/>
      <c r="F83" s="391"/>
      <c r="G83" s="401"/>
    </row>
    <row r="84" spans="1:7" s="389" customFormat="1">
      <c r="A84" s="399"/>
      <c r="B84" s="401"/>
      <c r="C84" s="385"/>
      <c r="E84" s="390"/>
      <c r="F84" s="391"/>
      <c r="G84" s="401"/>
    </row>
    <row r="85" spans="1:7" s="389" customFormat="1">
      <c r="A85" s="399"/>
      <c r="B85" s="401"/>
      <c r="C85" s="385"/>
      <c r="E85" s="390"/>
      <c r="F85" s="391"/>
      <c r="G85" s="401"/>
    </row>
    <row r="86" spans="1:7" s="389" customFormat="1">
      <c r="A86" s="399"/>
      <c r="B86" s="401"/>
      <c r="C86" s="385"/>
      <c r="E86" s="390"/>
      <c r="F86" s="391"/>
      <c r="G86" s="401"/>
    </row>
    <row r="87" spans="1:7" s="389" customFormat="1">
      <c r="A87" s="399"/>
      <c r="B87" s="401"/>
      <c r="C87" s="385"/>
      <c r="E87" s="390"/>
      <c r="F87" s="391"/>
      <c r="G87" s="401"/>
    </row>
    <row r="88" spans="1:7" s="389" customFormat="1">
      <c r="A88" s="399"/>
      <c r="B88" s="401"/>
      <c r="C88" s="385"/>
      <c r="E88" s="390"/>
      <c r="F88" s="391"/>
      <c r="G88" s="401"/>
    </row>
    <row r="89" spans="1:7" s="389" customFormat="1">
      <c r="A89" s="399"/>
      <c r="B89" s="401"/>
      <c r="C89" s="385"/>
      <c r="E89" s="390"/>
      <c r="F89" s="391"/>
      <c r="G89" s="401"/>
    </row>
    <row r="90" spans="1:7" s="389" customFormat="1">
      <c r="A90" s="399"/>
      <c r="B90" s="401"/>
      <c r="C90" s="385"/>
      <c r="E90" s="390"/>
      <c r="F90" s="391"/>
      <c r="G90" s="401"/>
    </row>
    <row r="91" spans="1:7" s="389" customFormat="1">
      <c r="A91" s="399"/>
      <c r="B91" s="401"/>
      <c r="C91" s="385"/>
      <c r="E91" s="390"/>
      <c r="F91" s="391"/>
      <c r="G91" s="401"/>
    </row>
    <row r="92" spans="1:7" s="389" customFormat="1">
      <c r="A92" s="399"/>
      <c r="B92" s="401"/>
      <c r="C92" s="385"/>
      <c r="E92" s="390"/>
      <c r="F92" s="391"/>
      <c r="G92" s="401"/>
    </row>
    <row r="93" spans="1:7" s="389" customFormat="1">
      <c r="A93" s="399"/>
      <c r="B93" s="401"/>
      <c r="C93" s="385"/>
      <c r="E93" s="390"/>
      <c r="F93" s="391"/>
      <c r="G93" s="401"/>
    </row>
    <row r="94" spans="1:7" s="389" customFormat="1">
      <c r="A94" s="399"/>
      <c r="B94" s="401"/>
      <c r="C94" s="385"/>
      <c r="E94" s="390"/>
      <c r="F94" s="391"/>
      <c r="G94" s="401"/>
    </row>
    <row r="95" spans="1:7" s="389" customFormat="1">
      <c r="A95" s="399"/>
      <c r="B95" s="401"/>
      <c r="C95" s="385"/>
      <c r="E95" s="390"/>
      <c r="F95" s="391"/>
      <c r="G95" s="401"/>
    </row>
    <row r="96" spans="1:7" s="389" customFormat="1">
      <c r="A96" s="399"/>
      <c r="B96" s="401"/>
      <c r="C96" s="385"/>
      <c r="E96" s="390"/>
      <c r="F96" s="391"/>
      <c r="G96" s="401"/>
    </row>
    <row r="97" spans="1:7" s="389" customFormat="1">
      <c r="A97" s="399"/>
      <c r="B97" s="401"/>
      <c r="C97" s="385"/>
      <c r="E97" s="390"/>
      <c r="F97" s="391"/>
      <c r="G97" s="401"/>
    </row>
    <row r="98" spans="1:7" s="389" customFormat="1">
      <c r="A98" s="399"/>
      <c r="B98" s="401"/>
      <c r="C98" s="385"/>
      <c r="E98" s="390"/>
      <c r="F98" s="391"/>
      <c r="G98" s="401"/>
    </row>
    <row r="99" spans="1:7" s="389" customFormat="1">
      <c r="A99" s="399"/>
      <c r="B99" s="401"/>
      <c r="C99" s="385"/>
      <c r="E99" s="390"/>
      <c r="F99" s="391"/>
      <c r="G99" s="401"/>
    </row>
    <row r="100" spans="1:7" s="389" customFormat="1">
      <c r="A100" s="399"/>
      <c r="B100" s="401"/>
      <c r="C100" s="385"/>
      <c r="E100" s="390"/>
      <c r="F100" s="391"/>
      <c r="G100" s="401"/>
    </row>
    <row r="101" spans="1:7" s="389" customFormat="1">
      <c r="A101" s="399"/>
      <c r="B101" s="401"/>
      <c r="C101" s="385"/>
      <c r="E101" s="390"/>
      <c r="F101" s="391"/>
      <c r="G101" s="401"/>
    </row>
    <row r="102" spans="1:7" s="389" customFormat="1">
      <c r="A102" s="399"/>
      <c r="B102" s="401"/>
      <c r="C102" s="385"/>
      <c r="E102" s="390"/>
      <c r="F102" s="391"/>
      <c r="G102" s="401"/>
    </row>
    <row r="103" spans="1:7" s="389" customFormat="1">
      <c r="A103" s="399"/>
      <c r="B103" s="401"/>
      <c r="C103" s="385"/>
      <c r="E103" s="390"/>
      <c r="F103" s="391"/>
      <c r="G103" s="401"/>
    </row>
    <row r="104" spans="1:7" s="389" customFormat="1">
      <c r="A104" s="399"/>
      <c r="B104" s="401"/>
      <c r="C104" s="385"/>
      <c r="E104" s="390"/>
      <c r="F104" s="391"/>
      <c r="G104" s="401"/>
    </row>
    <row r="105" spans="1:7" s="389" customFormat="1">
      <c r="A105" s="399"/>
      <c r="B105" s="401"/>
      <c r="C105" s="385"/>
      <c r="E105" s="390"/>
      <c r="F105" s="391"/>
      <c r="G105" s="401"/>
    </row>
    <row r="106" spans="1:7" s="389" customFormat="1">
      <c r="A106" s="432"/>
      <c r="B106" s="401"/>
      <c r="C106" s="385"/>
      <c r="E106" s="390"/>
      <c r="F106" s="391"/>
      <c r="G106" s="401"/>
    </row>
    <row r="107" spans="1:7" s="389" customFormat="1">
      <c r="A107" s="432"/>
      <c r="B107" s="401"/>
      <c r="C107" s="385"/>
      <c r="E107" s="390"/>
      <c r="F107" s="391"/>
      <c r="G107" s="401"/>
    </row>
    <row r="108" spans="1:7" s="389" customFormat="1">
      <c r="A108" s="432"/>
      <c r="B108" s="401"/>
      <c r="C108" s="385"/>
      <c r="E108" s="390"/>
      <c r="F108" s="391"/>
      <c r="G108" s="401"/>
    </row>
    <row r="109" spans="1:7" s="389" customFormat="1">
      <c r="A109" s="432"/>
      <c r="B109" s="401"/>
      <c r="C109" s="385"/>
      <c r="E109" s="390"/>
      <c r="F109" s="391"/>
      <c r="G109" s="401"/>
    </row>
    <row r="110" spans="1:7" s="389" customFormat="1">
      <c r="A110" s="433"/>
      <c r="B110" s="401"/>
      <c r="C110" s="385"/>
      <c r="E110" s="390"/>
      <c r="F110" s="391"/>
      <c r="G110" s="401"/>
    </row>
    <row r="111" spans="1:7" s="389" customFormat="1">
      <c r="A111" s="433"/>
      <c r="B111" s="401"/>
      <c r="C111" s="385"/>
      <c r="E111" s="390"/>
      <c r="F111" s="391"/>
      <c r="G111" s="401"/>
    </row>
    <row r="112" spans="1:7" s="389" customFormat="1">
      <c r="A112" s="433"/>
      <c r="B112" s="401"/>
      <c r="C112" s="385"/>
      <c r="E112" s="390"/>
      <c r="F112" s="391"/>
      <c r="G112" s="401"/>
    </row>
    <row r="113" spans="1:7" s="389" customFormat="1">
      <c r="A113" s="433"/>
      <c r="B113" s="401"/>
      <c r="C113" s="385"/>
      <c r="E113" s="390"/>
      <c r="F113" s="391"/>
      <c r="G113" s="401"/>
    </row>
    <row r="114" spans="1:7" s="389" customFormat="1">
      <c r="A114" s="433"/>
      <c r="B114" s="401"/>
      <c r="C114" s="385"/>
      <c r="E114" s="390"/>
      <c r="F114" s="391"/>
      <c r="G114" s="401"/>
    </row>
    <row r="115" spans="1:7" s="389" customFormat="1">
      <c r="A115" s="433"/>
      <c r="B115" s="401"/>
      <c r="C115" s="385"/>
      <c r="E115" s="390"/>
      <c r="F115" s="391"/>
      <c r="G115" s="401"/>
    </row>
    <row r="116" spans="1:7" s="389" customFormat="1">
      <c r="A116" s="433"/>
      <c r="B116" s="401"/>
      <c r="C116" s="385"/>
      <c r="E116" s="390"/>
      <c r="F116" s="391"/>
      <c r="G116" s="401"/>
    </row>
    <row r="117" spans="1:7" s="389" customFormat="1">
      <c r="A117" s="433"/>
      <c r="B117" s="401"/>
      <c r="C117" s="385"/>
      <c r="E117" s="390"/>
      <c r="F117" s="391"/>
      <c r="G117" s="401"/>
    </row>
    <row r="118" spans="1:7" s="389" customFormat="1">
      <c r="A118" s="433"/>
      <c r="B118" s="401"/>
      <c r="C118" s="385"/>
      <c r="E118" s="390"/>
      <c r="F118" s="391"/>
      <c r="G118" s="401"/>
    </row>
    <row r="119" spans="1:7" s="389" customFormat="1">
      <c r="A119" s="433"/>
      <c r="B119" s="401"/>
      <c r="C119" s="385"/>
      <c r="E119" s="390"/>
      <c r="F119" s="391"/>
      <c r="G119" s="401"/>
    </row>
    <row r="120" spans="1:7" s="389" customFormat="1">
      <c r="A120" s="433"/>
      <c r="B120" s="401"/>
      <c r="C120" s="385"/>
      <c r="E120" s="390"/>
      <c r="F120" s="391"/>
      <c r="G120" s="401"/>
    </row>
    <row r="121" spans="1:7" s="389" customFormat="1">
      <c r="A121" s="433"/>
      <c r="B121" s="401"/>
      <c r="C121" s="385"/>
      <c r="E121" s="390"/>
      <c r="F121" s="391"/>
      <c r="G121" s="401"/>
    </row>
    <row r="122" spans="1:7" s="389" customFormat="1">
      <c r="A122" s="433"/>
      <c r="B122" s="401"/>
      <c r="C122" s="385"/>
      <c r="E122" s="390"/>
      <c r="F122" s="391"/>
      <c r="G122" s="401"/>
    </row>
    <row r="123" spans="1:7" s="389" customFormat="1">
      <c r="A123" s="433"/>
      <c r="B123" s="401"/>
      <c r="C123" s="385"/>
      <c r="E123" s="390"/>
      <c r="F123" s="391"/>
      <c r="G123" s="401"/>
    </row>
    <row r="124" spans="1:7" s="389" customFormat="1">
      <c r="A124" s="433"/>
      <c r="B124" s="434"/>
      <c r="C124" s="379"/>
      <c r="E124" s="390"/>
      <c r="F124" s="391"/>
      <c r="G124" s="401"/>
    </row>
    <row r="125" spans="1:7" s="389" customFormat="1">
      <c r="A125" s="433"/>
      <c r="B125" s="434"/>
      <c r="C125" s="379"/>
      <c r="E125" s="390"/>
      <c r="F125" s="391"/>
      <c r="G125" s="401"/>
    </row>
    <row r="126" spans="1:7" s="389" customFormat="1">
      <c r="A126" s="433"/>
      <c r="B126" s="434"/>
      <c r="C126" s="379"/>
      <c r="E126" s="390"/>
      <c r="F126" s="391"/>
      <c r="G126" s="401"/>
    </row>
    <row r="127" spans="1:7">
      <c r="B127" s="434"/>
    </row>
    <row r="128" spans="1:7">
      <c r="B128" s="434"/>
    </row>
    <row r="129" spans="2:2">
      <c r="B129" s="434"/>
    </row>
    <row r="130" spans="2:2">
      <c r="B130" s="434"/>
    </row>
    <row r="131" spans="2:2">
      <c r="B131" s="435"/>
    </row>
  </sheetData>
  <printOptions horizontalCentered="1"/>
  <pageMargins left="0.78740157480314965" right="0.39370078740157483" top="0.74803149606299213" bottom="0.74803149606299213" header="0.31496062992125984" footer="0.31496062992125984"/>
  <pageSetup paperSize="9" scale="92" orientation="portrait" r:id="rId1"/>
  <headerFooter>
    <oddHeader xml:space="preserve">&amp;C </oddHeader>
    <oddFooter>&amp;L&amp;8Umestitev parkirnih zapornic na območju SBNG&amp;C&amp;8&amp;P&amp;R&amp;8&amp;A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51"/>
  <sheetViews>
    <sheetView view="pageBreakPreview" zoomScale="90" zoomScaleNormal="100" zoomScaleSheetLayoutView="90" zoomScalePageLayoutView="115" workbookViewId="0">
      <selection activeCell="F90" sqref="F90"/>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1.42578125" style="390" customWidth="1"/>
    <col min="6" max="6" width="12.140625" style="391" customWidth="1"/>
    <col min="7" max="7" width="8.7109375" style="401"/>
    <col min="8" max="8" width="18.42578125" style="453" bestFit="1" customWidth="1"/>
    <col min="9" max="9" width="17.140625" style="453" customWidth="1"/>
    <col min="10" max="14" width="8.7109375" style="453"/>
    <col min="15" max="16384" width="8.7109375" style="401"/>
  </cols>
  <sheetData>
    <row r="1" spans="1:14" s="385" customFormat="1">
      <c r="A1" s="379" t="s">
        <v>177</v>
      </c>
      <c r="B1" s="380" t="s">
        <v>178</v>
      </c>
      <c r="C1" s="381" t="s">
        <v>44</v>
      </c>
      <c r="D1" s="382" t="s">
        <v>45</v>
      </c>
      <c r="E1" s="383" t="s">
        <v>179</v>
      </c>
      <c r="F1" s="384" t="s">
        <v>180</v>
      </c>
      <c r="H1" s="389"/>
      <c r="I1" s="389"/>
      <c r="J1" s="389"/>
      <c r="K1" s="389"/>
      <c r="L1" s="389"/>
      <c r="M1" s="389"/>
    </row>
    <row r="2" spans="1:14" s="392" customFormat="1">
      <c r="A2" s="439">
        <v>3</v>
      </c>
      <c r="B2" s="387" t="s">
        <v>181</v>
      </c>
      <c r="C2" s="388"/>
      <c r="D2" s="389"/>
      <c r="E2" s="390"/>
      <c r="F2" s="391"/>
      <c r="H2" s="440"/>
      <c r="I2" s="440"/>
      <c r="J2" s="440"/>
      <c r="K2" s="440"/>
      <c r="L2" s="440"/>
      <c r="M2" s="440"/>
      <c r="N2" s="440"/>
    </row>
    <row r="3" spans="1:14" s="396" customFormat="1">
      <c r="A3" s="393"/>
      <c r="B3" s="394"/>
      <c r="C3" s="395"/>
      <c r="D3" s="389"/>
      <c r="E3" s="390"/>
      <c r="F3" s="391"/>
      <c r="G3" s="463"/>
      <c r="H3" s="464"/>
      <c r="I3" s="464"/>
      <c r="J3" s="464"/>
      <c r="K3" s="464"/>
      <c r="L3" s="464"/>
      <c r="M3" s="464"/>
      <c r="N3" s="441"/>
    </row>
    <row r="4" spans="1:14" s="396" customFormat="1" ht="165">
      <c r="A4" s="393"/>
      <c r="B4" s="397" t="s">
        <v>332</v>
      </c>
      <c r="C4" s="395"/>
      <c r="D4" s="389"/>
      <c r="E4" s="390"/>
      <c r="F4" s="391"/>
      <c r="G4" s="463"/>
      <c r="H4" s="464"/>
      <c r="I4" s="464"/>
      <c r="J4" s="464"/>
      <c r="K4" s="464"/>
      <c r="L4" s="464"/>
      <c r="M4" s="464"/>
      <c r="N4" s="441"/>
    </row>
    <row r="5" spans="1:14" s="396" customFormat="1">
      <c r="A5" s="393"/>
      <c r="B5" s="398"/>
      <c r="C5" s="395"/>
      <c r="D5" s="389"/>
      <c r="E5" s="390"/>
      <c r="F5" s="391"/>
      <c r="G5" s="463"/>
      <c r="H5" s="464"/>
      <c r="I5" s="464"/>
      <c r="J5" s="464"/>
      <c r="K5" s="464"/>
      <c r="L5" s="464"/>
      <c r="M5" s="464"/>
      <c r="N5" s="441"/>
    </row>
    <row r="6" spans="1:14">
      <c r="A6" s="442">
        <f>MAX(A$2:A5)+0.01</f>
        <v>3.01</v>
      </c>
      <c r="B6" s="458" t="s">
        <v>333</v>
      </c>
      <c r="C6" s="385"/>
      <c r="G6" s="404"/>
      <c r="H6" s="464"/>
      <c r="I6" s="464"/>
      <c r="J6" s="464"/>
      <c r="K6" s="464"/>
      <c r="L6" s="464"/>
      <c r="M6" s="464"/>
      <c r="N6" s="441"/>
    </row>
    <row r="7" spans="1:14">
      <c r="A7" s="442"/>
      <c r="B7" s="465" t="s">
        <v>334</v>
      </c>
      <c r="C7" s="385" t="s">
        <v>52</v>
      </c>
      <c r="D7" s="389">
        <v>3</v>
      </c>
      <c r="F7" s="446">
        <f>D7*E7</f>
        <v>0</v>
      </c>
      <c r="G7" s="404"/>
      <c r="H7" s="464"/>
      <c r="I7" s="464"/>
      <c r="J7" s="464"/>
      <c r="K7" s="464"/>
      <c r="L7" s="464"/>
      <c r="M7" s="464"/>
      <c r="N7" s="441"/>
    </row>
    <row r="8" spans="1:14">
      <c r="A8" s="442"/>
      <c r="B8" s="403" t="s">
        <v>335</v>
      </c>
      <c r="C8" s="385"/>
      <c r="G8" s="404"/>
      <c r="H8" s="464"/>
      <c r="I8" s="464"/>
      <c r="J8" s="464"/>
      <c r="K8" s="464"/>
      <c r="L8" s="464"/>
      <c r="M8" s="464"/>
      <c r="N8" s="441"/>
    </row>
    <row r="9" spans="1:14">
      <c r="A9" s="442"/>
      <c r="B9" s="403" t="s">
        <v>336</v>
      </c>
      <c r="C9" s="385"/>
      <c r="G9" s="404"/>
      <c r="H9" s="464"/>
      <c r="I9" s="464"/>
      <c r="J9" s="464"/>
      <c r="K9" s="464"/>
      <c r="L9" s="464"/>
      <c r="M9" s="464"/>
      <c r="N9" s="441"/>
    </row>
    <row r="10" spans="1:14" ht="66">
      <c r="A10" s="442"/>
      <c r="B10" s="403" t="s">
        <v>337</v>
      </c>
      <c r="C10" s="385"/>
      <c r="G10" s="404"/>
      <c r="H10" s="464"/>
      <c r="I10" s="464"/>
      <c r="J10" s="464"/>
      <c r="K10" s="464"/>
      <c r="L10" s="464"/>
      <c r="M10" s="464"/>
      <c r="N10" s="441"/>
    </row>
    <row r="11" spans="1:14">
      <c r="A11" s="442"/>
      <c r="B11" s="403" t="s">
        <v>338</v>
      </c>
      <c r="C11" s="385"/>
      <c r="G11" s="404"/>
      <c r="H11" s="464"/>
      <c r="I11" s="464"/>
      <c r="J11" s="464"/>
      <c r="K11" s="464"/>
      <c r="L11" s="464"/>
      <c r="M11" s="464"/>
      <c r="N11" s="441"/>
    </row>
    <row r="12" spans="1:14">
      <c r="A12" s="442"/>
      <c r="B12" s="403" t="s">
        <v>339</v>
      </c>
      <c r="C12" s="385"/>
      <c r="G12" s="404"/>
      <c r="H12" s="464"/>
      <c r="I12" s="464"/>
      <c r="J12" s="464"/>
      <c r="K12" s="464"/>
      <c r="L12" s="464"/>
      <c r="M12" s="464"/>
      <c r="N12" s="441"/>
    </row>
    <row r="13" spans="1:14" ht="33">
      <c r="A13" s="442"/>
      <c r="B13" s="403" t="s">
        <v>340</v>
      </c>
      <c r="C13" s="401"/>
      <c r="D13" s="401"/>
      <c r="G13" s="404"/>
    </row>
    <row r="14" spans="1:14">
      <c r="A14" s="442"/>
      <c r="B14" s="403" t="s">
        <v>341</v>
      </c>
      <c r="C14" s="385"/>
      <c r="G14" s="404"/>
    </row>
    <row r="15" spans="1:14" ht="33">
      <c r="A15" s="442"/>
      <c r="B15" s="403" t="s">
        <v>342</v>
      </c>
      <c r="C15" s="385"/>
      <c r="G15" s="404"/>
    </row>
    <row r="16" spans="1:14" ht="66">
      <c r="A16" s="442"/>
      <c r="B16" s="403" t="s">
        <v>343</v>
      </c>
      <c r="C16" s="385"/>
      <c r="G16" s="404"/>
      <c r="I16" s="466"/>
    </row>
    <row r="17" spans="1:9">
      <c r="A17" s="442"/>
      <c r="B17" s="403" t="s">
        <v>344</v>
      </c>
      <c r="C17" s="385"/>
      <c r="G17" s="404"/>
    </row>
    <row r="18" spans="1:9">
      <c r="A18" s="442"/>
      <c r="B18" s="403" t="s">
        <v>345</v>
      </c>
      <c r="C18" s="385"/>
      <c r="G18" s="404"/>
    </row>
    <row r="19" spans="1:9">
      <c r="A19" s="442"/>
      <c r="B19" s="403"/>
      <c r="C19" s="385"/>
      <c r="G19" s="404"/>
    </row>
    <row r="20" spans="1:9">
      <c r="A20" s="442"/>
      <c r="B20" s="465" t="s">
        <v>346</v>
      </c>
      <c r="C20" s="385" t="s">
        <v>52</v>
      </c>
      <c r="D20" s="389">
        <v>3</v>
      </c>
      <c r="F20" s="446">
        <f>D20*E20</f>
        <v>0</v>
      </c>
      <c r="G20" s="404"/>
    </row>
    <row r="21" spans="1:9">
      <c r="A21" s="442"/>
      <c r="B21" s="403" t="s">
        <v>335</v>
      </c>
      <c r="C21" s="385"/>
      <c r="G21" s="404"/>
    </row>
    <row r="22" spans="1:9">
      <c r="A22" s="442"/>
      <c r="B22" s="403" t="s">
        <v>336</v>
      </c>
      <c r="C22" s="385"/>
      <c r="G22" s="404"/>
    </row>
    <row r="23" spans="1:9">
      <c r="A23" s="442"/>
      <c r="B23" s="403" t="s">
        <v>347</v>
      </c>
      <c r="C23" s="385"/>
      <c r="G23" s="404"/>
    </row>
    <row r="24" spans="1:9" ht="33">
      <c r="A24" s="442"/>
      <c r="B24" s="403" t="s">
        <v>348</v>
      </c>
      <c r="C24" s="385"/>
      <c r="G24" s="404"/>
    </row>
    <row r="25" spans="1:9">
      <c r="A25" s="442"/>
      <c r="B25" s="403" t="s">
        <v>339</v>
      </c>
      <c r="C25" s="385"/>
      <c r="G25" s="404"/>
    </row>
    <row r="26" spans="1:9" ht="33">
      <c r="A26" s="442"/>
      <c r="B26" s="403" t="s">
        <v>340</v>
      </c>
      <c r="C26" s="385"/>
      <c r="G26" s="404"/>
    </row>
    <row r="27" spans="1:9">
      <c r="A27" s="442"/>
      <c r="B27" s="403" t="s">
        <v>349</v>
      </c>
      <c r="C27" s="385"/>
      <c r="G27" s="404"/>
    </row>
    <row r="28" spans="1:9" ht="66">
      <c r="A28" s="442"/>
      <c r="B28" s="403" t="s">
        <v>343</v>
      </c>
      <c r="C28" s="385"/>
      <c r="G28" s="404"/>
      <c r="I28" s="466"/>
    </row>
    <row r="29" spans="1:9">
      <c r="A29" s="442"/>
      <c r="B29" s="403" t="s">
        <v>344</v>
      </c>
      <c r="C29" s="385"/>
      <c r="G29" s="404"/>
    </row>
    <row r="30" spans="1:9">
      <c r="A30" s="442"/>
      <c r="B30" s="403" t="s">
        <v>345</v>
      </c>
      <c r="C30" s="385"/>
      <c r="G30" s="404"/>
    </row>
    <row r="31" spans="1:9">
      <c r="A31" s="442"/>
      <c r="B31" s="403"/>
      <c r="C31" s="385"/>
      <c r="G31" s="404"/>
    </row>
    <row r="32" spans="1:9">
      <c r="A32" s="442"/>
      <c r="B32" s="465" t="s">
        <v>350</v>
      </c>
      <c r="C32" s="385" t="s">
        <v>52</v>
      </c>
      <c r="D32" s="389">
        <v>7</v>
      </c>
      <c r="F32" s="446">
        <f>D32*E32</f>
        <v>0</v>
      </c>
      <c r="G32" s="404"/>
    </row>
    <row r="33" spans="1:14">
      <c r="A33" s="442"/>
      <c r="B33" s="403" t="s">
        <v>335</v>
      </c>
      <c r="C33" s="385"/>
      <c r="G33" s="404"/>
    </row>
    <row r="34" spans="1:14">
      <c r="A34" s="442"/>
      <c r="B34" s="403" t="s">
        <v>336</v>
      </c>
      <c r="C34" s="385"/>
      <c r="G34" s="404"/>
    </row>
    <row r="35" spans="1:14" ht="49.5">
      <c r="A35" s="442"/>
      <c r="B35" s="403" t="s">
        <v>351</v>
      </c>
      <c r="C35" s="385"/>
      <c r="G35" s="404"/>
    </row>
    <row r="36" spans="1:14">
      <c r="A36" s="442"/>
      <c r="B36" s="403" t="s">
        <v>352</v>
      </c>
      <c r="C36" s="385"/>
      <c r="G36" s="404"/>
    </row>
    <row r="37" spans="1:14" ht="33">
      <c r="A37" s="442"/>
      <c r="B37" s="403" t="s">
        <v>353</v>
      </c>
      <c r="C37" s="385"/>
      <c r="G37" s="404"/>
    </row>
    <row r="38" spans="1:14">
      <c r="A38" s="442"/>
      <c r="B38" s="403"/>
      <c r="C38" s="385"/>
      <c r="G38" s="404"/>
      <c r="H38" s="440"/>
      <c r="I38" s="440"/>
      <c r="J38" s="440"/>
      <c r="K38" s="440"/>
      <c r="L38" s="440"/>
      <c r="M38" s="440"/>
      <c r="N38" s="440"/>
    </row>
    <row r="39" spans="1:14">
      <c r="A39" s="442"/>
      <c r="B39" s="465" t="s">
        <v>354</v>
      </c>
      <c r="C39" s="385" t="s">
        <v>52</v>
      </c>
      <c r="D39" s="389">
        <v>3</v>
      </c>
      <c r="F39" s="446">
        <f>D39*E39</f>
        <v>0</v>
      </c>
      <c r="G39" s="404"/>
    </row>
    <row r="40" spans="1:14">
      <c r="A40" s="442"/>
      <c r="B40" s="403" t="s">
        <v>335</v>
      </c>
      <c r="C40" s="385"/>
      <c r="G40" s="404"/>
    </row>
    <row r="41" spans="1:14">
      <c r="A41" s="442"/>
      <c r="B41" s="403" t="s">
        <v>336</v>
      </c>
      <c r="C41" s="385"/>
      <c r="G41" s="404"/>
    </row>
    <row r="42" spans="1:14" ht="33">
      <c r="A42" s="442"/>
      <c r="B42" s="403" t="s">
        <v>355</v>
      </c>
      <c r="C42" s="385"/>
      <c r="G42" s="404"/>
    </row>
    <row r="43" spans="1:14">
      <c r="A43" s="442"/>
      <c r="B43" s="403"/>
      <c r="C43" s="385"/>
      <c r="G43" s="404"/>
    </row>
    <row r="44" spans="1:14">
      <c r="A44" s="442"/>
      <c r="B44" s="465" t="s">
        <v>356</v>
      </c>
      <c r="C44" s="385" t="s">
        <v>52</v>
      </c>
      <c r="D44" s="389">
        <v>7</v>
      </c>
      <c r="F44" s="446">
        <f>D44*E44</f>
        <v>0</v>
      </c>
      <c r="G44" s="404"/>
    </row>
    <row r="45" spans="1:14">
      <c r="A45" s="442"/>
      <c r="B45" s="403" t="s">
        <v>357</v>
      </c>
      <c r="C45" s="385"/>
      <c r="G45" s="404"/>
    </row>
    <row r="46" spans="1:14">
      <c r="A46" s="442"/>
      <c r="B46" s="403" t="s">
        <v>336</v>
      </c>
      <c r="C46" s="385"/>
      <c r="G46" s="404"/>
    </row>
    <row r="47" spans="1:14">
      <c r="A47" s="442"/>
      <c r="B47" s="403" t="s">
        <v>358</v>
      </c>
      <c r="C47" s="385"/>
      <c r="G47" s="404"/>
    </row>
    <row r="48" spans="1:14">
      <c r="A48" s="442"/>
      <c r="B48" s="403" t="s">
        <v>359</v>
      </c>
      <c r="C48" s="385"/>
      <c r="G48" s="404"/>
    </row>
    <row r="49" spans="1:7">
      <c r="A49" s="442"/>
      <c r="B49" s="403" t="s">
        <v>360</v>
      </c>
      <c r="C49" s="385"/>
      <c r="G49" s="404"/>
    </row>
    <row r="50" spans="1:7">
      <c r="A50" s="442"/>
      <c r="B50" s="403" t="s">
        <v>361</v>
      </c>
      <c r="C50" s="385"/>
      <c r="G50" s="404"/>
    </row>
    <row r="51" spans="1:7">
      <c r="A51" s="442"/>
      <c r="B51" s="403" t="s">
        <v>362</v>
      </c>
      <c r="C51" s="385"/>
      <c r="G51" s="404"/>
    </row>
    <row r="52" spans="1:7">
      <c r="A52" s="442"/>
      <c r="B52" s="403"/>
      <c r="C52" s="385"/>
      <c r="G52" s="404"/>
    </row>
    <row r="53" spans="1:7">
      <c r="A53" s="442"/>
      <c r="B53" s="465" t="s">
        <v>363</v>
      </c>
      <c r="C53" s="385" t="s">
        <v>52</v>
      </c>
      <c r="D53" s="389">
        <v>2</v>
      </c>
      <c r="F53" s="446">
        <f>D53*E53</f>
        <v>0</v>
      </c>
      <c r="G53" s="404"/>
    </row>
    <row r="54" spans="1:7">
      <c r="A54" s="442"/>
      <c r="B54" s="403" t="s">
        <v>335</v>
      </c>
      <c r="C54" s="385"/>
      <c r="G54" s="404"/>
    </row>
    <row r="55" spans="1:7">
      <c r="A55" s="442"/>
      <c r="B55" s="403" t="s">
        <v>336</v>
      </c>
      <c r="C55" s="385"/>
      <c r="G55" s="404"/>
    </row>
    <row r="56" spans="1:7">
      <c r="A56" s="442"/>
      <c r="B56" s="403" t="s">
        <v>347</v>
      </c>
      <c r="C56" s="385"/>
      <c r="G56" s="404"/>
    </row>
    <row r="57" spans="1:7" ht="33">
      <c r="A57" s="442"/>
      <c r="B57" s="403" t="s">
        <v>364</v>
      </c>
      <c r="C57" s="385"/>
      <c r="G57" s="404"/>
    </row>
    <row r="58" spans="1:7">
      <c r="A58" s="442"/>
      <c r="B58" s="403" t="s">
        <v>365</v>
      </c>
      <c r="C58" s="385"/>
      <c r="G58" s="404"/>
    </row>
    <row r="59" spans="1:7" ht="33">
      <c r="A59" s="442"/>
      <c r="B59" s="403" t="s">
        <v>366</v>
      </c>
      <c r="C59" s="385"/>
      <c r="G59" s="404"/>
    </row>
    <row r="60" spans="1:7" ht="49.5">
      <c r="A60" s="442"/>
      <c r="B60" s="403" t="s">
        <v>367</v>
      </c>
      <c r="C60" s="385"/>
      <c r="G60" s="404"/>
    </row>
    <row r="61" spans="1:7" ht="33">
      <c r="A61" s="442"/>
      <c r="B61" s="403" t="s">
        <v>368</v>
      </c>
      <c r="C61" s="385"/>
      <c r="G61" s="404"/>
    </row>
    <row r="62" spans="1:7" ht="33">
      <c r="A62" s="442"/>
      <c r="B62" s="403" t="s">
        <v>369</v>
      </c>
      <c r="C62" s="385"/>
      <c r="G62" s="404"/>
    </row>
    <row r="63" spans="1:7" ht="33">
      <c r="A63" s="442"/>
      <c r="B63" s="403" t="s">
        <v>370</v>
      </c>
      <c r="C63" s="385"/>
      <c r="G63" s="404"/>
    </row>
    <row r="64" spans="1:7">
      <c r="A64" s="442"/>
      <c r="B64" s="403" t="s">
        <v>344</v>
      </c>
      <c r="C64" s="385"/>
      <c r="G64" s="404"/>
    </row>
    <row r="65" spans="1:9">
      <c r="A65" s="442"/>
      <c r="B65" s="403" t="s">
        <v>345</v>
      </c>
      <c r="C65" s="385"/>
      <c r="G65" s="404"/>
    </row>
    <row r="66" spans="1:9">
      <c r="A66" s="442"/>
      <c r="B66" s="403"/>
      <c r="C66" s="385"/>
      <c r="G66" s="404"/>
    </row>
    <row r="67" spans="1:9">
      <c r="A67" s="442"/>
      <c r="B67" s="465" t="s">
        <v>371</v>
      </c>
      <c r="C67" s="385" t="s">
        <v>52</v>
      </c>
      <c r="D67" s="389">
        <v>1</v>
      </c>
      <c r="F67" s="446">
        <f>D67*E67</f>
        <v>0</v>
      </c>
      <c r="G67" s="404"/>
    </row>
    <row r="68" spans="1:9" ht="82.5">
      <c r="A68" s="442"/>
      <c r="B68" s="403" t="s">
        <v>372</v>
      </c>
      <c r="C68" s="401"/>
      <c r="D68" s="401"/>
      <c r="G68" s="404"/>
    </row>
    <row r="69" spans="1:9">
      <c r="A69" s="442"/>
      <c r="B69" s="403"/>
      <c r="C69" s="385"/>
      <c r="G69" s="404"/>
    </row>
    <row r="70" spans="1:9">
      <c r="A70" s="442"/>
      <c r="B70" s="465" t="s">
        <v>373</v>
      </c>
      <c r="C70" s="385" t="s">
        <v>52</v>
      </c>
      <c r="D70" s="389">
        <v>1</v>
      </c>
      <c r="F70" s="446">
        <f>D70*E70</f>
        <v>0</v>
      </c>
      <c r="G70" s="404"/>
    </row>
    <row r="71" spans="1:9" ht="66">
      <c r="A71" s="442"/>
      <c r="B71" s="403" t="s">
        <v>374</v>
      </c>
      <c r="C71" s="385"/>
      <c r="G71" s="404"/>
    </row>
    <row r="72" spans="1:9">
      <c r="A72" s="442"/>
      <c r="B72" s="403"/>
      <c r="C72" s="385"/>
      <c r="G72" s="404"/>
    </row>
    <row r="73" spans="1:9">
      <c r="A73" s="442"/>
      <c r="B73" s="403" t="s">
        <v>375</v>
      </c>
      <c r="C73" s="385" t="s">
        <v>52</v>
      </c>
      <c r="D73" s="389">
        <v>1</v>
      </c>
      <c r="F73" s="446">
        <f>D73*E73</f>
        <v>0</v>
      </c>
      <c r="G73" s="404"/>
    </row>
    <row r="74" spans="1:9">
      <c r="A74" s="442"/>
      <c r="B74" s="403"/>
      <c r="C74" s="385"/>
      <c r="G74" s="404"/>
    </row>
    <row r="75" spans="1:9">
      <c r="A75" s="442"/>
      <c r="B75" s="403" t="s">
        <v>376</v>
      </c>
      <c r="C75" s="385" t="s">
        <v>52</v>
      </c>
      <c r="D75" s="389">
        <v>1</v>
      </c>
      <c r="F75" s="446">
        <f>D75*E75</f>
        <v>0</v>
      </c>
      <c r="G75" s="404"/>
    </row>
    <row r="76" spans="1:9">
      <c r="A76" s="442"/>
      <c r="B76" s="403"/>
      <c r="C76" s="385"/>
      <c r="G76" s="404"/>
    </row>
    <row r="77" spans="1:9">
      <c r="A77" s="442">
        <f>MAX(A$2:A65)+0.01</f>
        <v>3.02</v>
      </c>
      <c r="B77" s="458" t="s">
        <v>377</v>
      </c>
      <c r="C77" s="385"/>
      <c r="G77" s="404"/>
    </row>
    <row r="78" spans="1:9" ht="82.5">
      <c r="A78" s="442"/>
      <c r="B78" s="403" t="s">
        <v>378</v>
      </c>
      <c r="C78" s="385" t="s">
        <v>52</v>
      </c>
      <c r="D78" s="389">
        <v>13</v>
      </c>
      <c r="F78" s="446">
        <f>D78*E78</f>
        <v>0</v>
      </c>
      <c r="G78" s="404"/>
    </row>
    <row r="79" spans="1:9">
      <c r="A79" s="442"/>
      <c r="B79" s="403"/>
      <c r="C79" s="385"/>
      <c r="G79" s="404"/>
      <c r="H79" s="467"/>
      <c r="I79" s="466"/>
    </row>
    <row r="80" spans="1:9" ht="82.5">
      <c r="A80" s="442"/>
      <c r="B80" s="403" t="s">
        <v>379</v>
      </c>
      <c r="C80" s="385" t="s">
        <v>52</v>
      </c>
      <c r="D80" s="389">
        <v>2</v>
      </c>
      <c r="F80" s="446">
        <f>D80*E80</f>
        <v>0</v>
      </c>
      <c r="G80" s="404"/>
    </row>
    <row r="81" spans="1:14">
      <c r="A81" s="442"/>
      <c r="B81" s="403"/>
      <c r="C81" s="385"/>
      <c r="G81" s="404"/>
      <c r="H81" s="467"/>
      <c r="I81" s="466"/>
    </row>
    <row r="82" spans="1:14" ht="66">
      <c r="A82" s="442"/>
      <c r="B82" s="403" t="s">
        <v>380</v>
      </c>
      <c r="C82" s="385" t="s">
        <v>53</v>
      </c>
      <c r="D82" s="389">
        <v>1</v>
      </c>
      <c r="F82" s="446">
        <f>D82*E82</f>
        <v>0</v>
      </c>
      <c r="G82" s="404"/>
    </row>
    <row r="83" spans="1:14">
      <c r="A83" s="442"/>
      <c r="B83" s="403"/>
      <c r="C83" s="385"/>
      <c r="G83" s="404"/>
    </row>
    <row r="84" spans="1:14" ht="99">
      <c r="A84" s="442"/>
      <c r="B84" s="403" t="s">
        <v>381</v>
      </c>
      <c r="C84" s="385" t="s">
        <v>52</v>
      </c>
      <c r="D84" s="389">
        <v>1</v>
      </c>
      <c r="F84" s="446">
        <f>D84*E84</f>
        <v>0</v>
      </c>
      <c r="G84" s="404"/>
    </row>
    <row r="85" spans="1:14">
      <c r="A85" s="442"/>
      <c r="B85" s="403"/>
      <c r="C85" s="385"/>
      <c r="G85" s="404"/>
    </row>
    <row r="86" spans="1:14" ht="115.5">
      <c r="A86" s="442"/>
      <c r="B86" s="403" t="s">
        <v>382</v>
      </c>
      <c r="C86" s="385" t="s">
        <v>52</v>
      </c>
      <c r="D86" s="389">
        <v>7</v>
      </c>
      <c r="F86" s="446">
        <f>D86*E86</f>
        <v>0</v>
      </c>
      <c r="G86" s="404"/>
    </row>
    <row r="87" spans="1:14">
      <c r="A87" s="442"/>
      <c r="B87" s="403"/>
      <c r="C87" s="385"/>
      <c r="G87" s="404"/>
      <c r="H87" s="467"/>
    </row>
    <row r="88" spans="1:14">
      <c r="A88" s="442"/>
      <c r="B88" s="460" t="s">
        <v>383</v>
      </c>
      <c r="C88" s="409" t="s">
        <v>53</v>
      </c>
      <c r="D88" s="410">
        <v>1</v>
      </c>
      <c r="E88" s="411"/>
      <c r="F88" s="468">
        <f>SUM(F3:F86)</f>
        <v>0</v>
      </c>
      <c r="G88" s="404"/>
      <c r="H88" s="440"/>
      <c r="I88" s="440"/>
    </row>
    <row r="89" spans="1:14">
      <c r="A89" s="399"/>
      <c r="B89" s="403"/>
      <c r="C89" s="385"/>
      <c r="F89" s="390"/>
      <c r="G89" s="469"/>
    </row>
    <row r="90" spans="1:14" ht="16.5" customHeight="1">
      <c r="A90" s="426"/>
      <c r="B90" s="461"/>
      <c r="C90" s="428"/>
      <c r="D90" s="428"/>
      <c r="E90" s="429" t="s">
        <v>250</v>
      </c>
      <c r="F90" s="430">
        <f>SUM(F88:F89)</f>
        <v>0</v>
      </c>
    </row>
    <row r="91" spans="1:14" s="389" customFormat="1">
      <c r="A91" s="399"/>
      <c r="B91" s="403"/>
      <c r="C91" s="385"/>
      <c r="E91" s="390"/>
      <c r="F91" s="391"/>
      <c r="G91" s="401"/>
      <c r="H91" s="470"/>
      <c r="I91" s="471"/>
      <c r="J91" s="453"/>
      <c r="K91" s="453"/>
      <c r="L91" s="453"/>
      <c r="M91" s="453"/>
      <c r="N91" s="453"/>
    </row>
    <row r="92" spans="1:14" s="389" customFormat="1">
      <c r="A92" s="399"/>
      <c r="B92" s="403"/>
      <c r="C92" s="385"/>
      <c r="E92" s="390"/>
      <c r="F92" s="391"/>
      <c r="G92" s="401"/>
      <c r="H92" s="471"/>
      <c r="I92" s="471"/>
      <c r="J92" s="453"/>
      <c r="K92" s="453"/>
      <c r="L92" s="453"/>
      <c r="M92" s="453"/>
      <c r="N92" s="453"/>
    </row>
    <row r="93" spans="1:14" s="389" customFormat="1">
      <c r="A93" s="399"/>
      <c r="B93" s="403"/>
      <c r="C93" s="385"/>
      <c r="E93" s="390"/>
      <c r="F93" s="391"/>
      <c r="G93" s="401"/>
      <c r="H93" s="471"/>
      <c r="I93" s="453"/>
      <c r="J93" s="453"/>
      <c r="K93" s="453"/>
      <c r="L93" s="453"/>
      <c r="M93" s="453"/>
      <c r="N93" s="453"/>
    </row>
    <row r="94" spans="1:14" s="389" customFormat="1">
      <c r="A94" s="399"/>
      <c r="B94" s="401"/>
      <c r="C94" s="385"/>
      <c r="E94" s="390"/>
      <c r="F94" s="391"/>
      <c r="G94" s="401"/>
      <c r="H94" s="453"/>
      <c r="I94" s="453"/>
      <c r="J94" s="453"/>
      <c r="K94" s="453"/>
      <c r="L94" s="453"/>
      <c r="M94" s="453"/>
      <c r="N94" s="453"/>
    </row>
    <row r="95" spans="1:14" s="389" customFormat="1">
      <c r="A95" s="399"/>
      <c r="B95" s="412"/>
      <c r="C95" s="385"/>
      <c r="E95" s="390"/>
      <c r="F95" s="391"/>
      <c r="G95" s="401"/>
      <c r="H95" s="453"/>
      <c r="I95" s="453"/>
      <c r="J95" s="453"/>
      <c r="K95" s="453"/>
      <c r="L95" s="453"/>
      <c r="M95" s="453"/>
      <c r="N95" s="453"/>
    </row>
    <row r="96" spans="1:14" s="389" customFormat="1">
      <c r="A96" s="399"/>
      <c r="B96" s="431"/>
      <c r="C96" s="385"/>
      <c r="E96" s="390"/>
      <c r="F96" s="391"/>
      <c r="G96" s="401"/>
      <c r="H96" s="453"/>
      <c r="I96" s="453"/>
      <c r="J96" s="453"/>
      <c r="K96" s="453"/>
      <c r="L96" s="453"/>
      <c r="M96" s="453"/>
      <c r="N96" s="453"/>
    </row>
    <row r="97" spans="1:14" s="389" customFormat="1">
      <c r="A97" s="399"/>
      <c r="B97" s="431"/>
      <c r="C97" s="385"/>
      <c r="E97" s="390"/>
      <c r="F97" s="391"/>
      <c r="G97" s="401"/>
      <c r="H97" s="453"/>
      <c r="I97" s="453"/>
      <c r="J97" s="453"/>
      <c r="K97" s="453"/>
      <c r="L97" s="453"/>
      <c r="M97" s="453"/>
      <c r="N97" s="453"/>
    </row>
    <row r="98" spans="1:14" s="389" customFormat="1">
      <c r="A98" s="399"/>
      <c r="B98" s="431"/>
      <c r="C98" s="385"/>
      <c r="E98" s="390"/>
      <c r="F98" s="391"/>
      <c r="G98" s="401"/>
      <c r="H98" s="453"/>
      <c r="I98" s="453"/>
      <c r="J98" s="453"/>
      <c r="K98" s="453"/>
      <c r="L98" s="453"/>
      <c r="M98" s="453"/>
      <c r="N98" s="453"/>
    </row>
    <row r="99" spans="1:14" s="389" customFormat="1">
      <c r="A99" s="399"/>
      <c r="B99" s="431"/>
      <c r="C99" s="385"/>
      <c r="E99" s="390"/>
      <c r="F99" s="391"/>
      <c r="G99" s="401"/>
      <c r="H99" s="453"/>
      <c r="I99" s="453"/>
      <c r="J99" s="453"/>
      <c r="K99" s="453"/>
      <c r="L99" s="453"/>
      <c r="M99" s="453"/>
      <c r="N99" s="453"/>
    </row>
    <row r="100" spans="1:14" s="389" customFormat="1">
      <c r="A100" s="399"/>
      <c r="B100" s="431"/>
      <c r="C100" s="385"/>
      <c r="E100" s="390"/>
      <c r="F100" s="391"/>
      <c r="G100" s="401"/>
      <c r="H100" s="453"/>
      <c r="I100" s="453"/>
      <c r="J100" s="453"/>
      <c r="K100" s="453"/>
      <c r="L100" s="453"/>
      <c r="M100" s="453"/>
      <c r="N100" s="453"/>
    </row>
    <row r="101" spans="1:14" s="389" customFormat="1">
      <c r="A101" s="399"/>
      <c r="B101" s="431"/>
      <c r="C101" s="385"/>
      <c r="E101" s="390"/>
      <c r="F101" s="391"/>
      <c r="G101" s="401"/>
      <c r="H101" s="453"/>
      <c r="I101" s="453"/>
      <c r="J101" s="453"/>
      <c r="K101" s="453"/>
      <c r="L101" s="453"/>
      <c r="M101" s="453"/>
      <c r="N101" s="453"/>
    </row>
    <row r="102" spans="1:14" s="389" customFormat="1">
      <c r="A102" s="399"/>
      <c r="B102" s="401"/>
      <c r="C102" s="385"/>
      <c r="E102" s="390"/>
      <c r="F102" s="391"/>
      <c r="G102" s="401"/>
      <c r="H102" s="453"/>
      <c r="I102" s="453"/>
      <c r="J102" s="453"/>
      <c r="K102" s="453"/>
      <c r="L102" s="453"/>
      <c r="M102" s="453"/>
      <c r="N102" s="453"/>
    </row>
    <row r="103" spans="1:14" s="389" customFormat="1">
      <c r="A103" s="399"/>
      <c r="B103" s="401"/>
      <c r="C103" s="385"/>
      <c r="E103" s="390"/>
      <c r="F103" s="391"/>
      <c r="G103" s="401"/>
      <c r="H103" s="453"/>
      <c r="I103" s="453"/>
      <c r="J103" s="453"/>
      <c r="K103" s="453"/>
      <c r="L103" s="453"/>
      <c r="M103" s="453"/>
      <c r="N103" s="453"/>
    </row>
    <row r="104" spans="1:14" s="389" customFormat="1">
      <c r="A104" s="399"/>
      <c r="B104" s="401"/>
      <c r="C104" s="385"/>
      <c r="E104" s="390"/>
      <c r="F104" s="391"/>
      <c r="G104" s="401"/>
      <c r="H104" s="453"/>
      <c r="I104" s="453"/>
      <c r="J104" s="453"/>
      <c r="K104" s="453"/>
      <c r="L104" s="453"/>
      <c r="M104" s="453"/>
      <c r="N104" s="453"/>
    </row>
    <row r="105" spans="1:14" s="389" customFormat="1">
      <c r="A105" s="399"/>
      <c r="B105" s="401"/>
      <c r="C105" s="385"/>
      <c r="E105" s="390"/>
      <c r="F105" s="391"/>
      <c r="G105" s="401"/>
      <c r="H105" s="453"/>
      <c r="I105" s="453"/>
      <c r="J105" s="453"/>
      <c r="K105" s="453"/>
      <c r="L105" s="453"/>
      <c r="M105" s="453"/>
      <c r="N105" s="453"/>
    </row>
    <row r="106" spans="1:14" s="389" customFormat="1">
      <c r="A106" s="399"/>
      <c r="B106" s="401"/>
      <c r="C106" s="385"/>
      <c r="E106" s="390"/>
      <c r="F106" s="391"/>
      <c r="G106" s="401"/>
      <c r="H106" s="453"/>
      <c r="I106" s="453"/>
      <c r="J106" s="453"/>
      <c r="K106" s="453"/>
      <c r="L106" s="453"/>
      <c r="M106" s="453"/>
      <c r="N106" s="453"/>
    </row>
    <row r="107" spans="1:14" s="389" customFormat="1">
      <c r="A107" s="399"/>
      <c r="B107" s="401"/>
      <c r="C107" s="385"/>
      <c r="E107" s="390"/>
      <c r="F107" s="391"/>
      <c r="G107" s="401"/>
      <c r="H107" s="453"/>
      <c r="I107" s="453"/>
      <c r="J107" s="453"/>
      <c r="K107" s="453"/>
      <c r="L107" s="453"/>
      <c r="M107" s="453"/>
      <c r="N107" s="453"/>
    </row>
    <row r="108" spans="1:14" s="389" customFormat="1">
      <c r="A108" s="399"/>
      <c r="B108" s="401"/>
      <c r="C108" s="385"/>
      <c r="E108" s="390"/>
      <c r="F108" s="391"/>
      <c r="G108" s="401"/>
      <c r="H108" s="453"/>
      <c r="I108" s="453"/>
      <c r="J108" s="453"/>
      <c r="K108" s="453"/>
      <c r="L108" s="453"/>
      <c r="M108" s="453"/>
      <c r="N108" s="453"/>
    </row>
    <row r="109" spans="1:14" s="389" customFormat="1">
      <c r="A109" s="399"/>
      <c r="B109" s="401"/>
      <c r="C109" s="385"/>
      <c r="E109" s="390"/>
      <c r="F109" s="391"/>
      <c r="G109" s="401"/>
      <c r="H109" s="453"/>
      <c r="I109" s="453"/>
      <c r="J109" s="453"/>
      <c r="K109" s="453"/>
      <c r="L109" s="453"/>
      <c r="M109" s="453"/>
      <c r="N109" s="453"/>
    </row>
    <row r="110" spans="1:14" s="389" customFormat="1">
      <c r="A110" s="399"/>
      <c r="B110" s="401"/>
      <c r="C110" s="385"/>
      <c r="E110" s="390"/>
      <c r="F110" s="391"/>
      <c r="G110" s="401"/>
      <c r="H110" s="453"/>
      <c r="I110" s="453"/>
      <c r="J110" s="453"/>
      <c r="K110" s="453"/>
      <c r="L110" s="453"/>
      <c r="M110" s="453"/>
      <c r="N110" s="453"/>
    </row>
    <row r="111" spans="1:14" s="389" customFormat="1">
      <c r="A111" s="399"/>
      <c r="B111" s="401"/>
      <c r="C111" s="385"/>
      <c r="E111" s="390"/>
      <c r="F111" s="391"/>
      <c r="G111" s="401"/>
      <c r="H111" s="453"/>
      <c r="I111" s="453"/>
      <c r="J111" s="453"/>
      <c r="K111" s="453"/>
      <c r="L111" s="453"/>
      <c r="M111" s="453"/>
      <c r="N111" s="453"/>
    </row>
    <row r="112" spans="1:14" s="389" customFormat="1">
      <c r="A112" s="399"/>
      <c r="B112" s="401"/>
      <c r="C112" s="385"/>
      <c r="E112" s="390"/>
      <c r="F112" s="391"/>
      <c r="G112" s="401"/>
      <c r="H112" s="453"/>
      <c r="I112" s="453"/>
      <c r="J112" s="453"/>
      <c r="K112" s="453"/>
      <c r="L112" s="453"/>
      <c r="M112" s="453"/>
      <c r="N112" s="453"/>
    </row>
    <row r="113" spans="1:14" s="389" customFormat="1">
      <c r="A113" s="399"/>
      <c r="B113" s="401"/>
      <c r="C113" s="385"/>
      <c r="E113" s="390"/>
      <c r="F113" s="391"/>
      <c r="G113" s="401"/>
      <c r="H113" s="453"/>
      <c r="I113" s="453"/>
      <c r="J113" s="453"/>
      <c r="K113" s="453"/>
      <c r="L113" s="453"/>
      <c r="M113" s="453"/>
      <c r="N113" s="453"/>
    </row>
    <row r="114" spans="1:14" s="389" customFormat="1">
      <c r="A114" s="399"/>
      <c r="B114" s="401"/>
      <c r="C114" s="385"/>
      <c r="E114" s="390"/>
      <c r="F114" s="391"/>
      <c r="G114" s="401"/>
      <c r="H114" s="453"/>
      <c r="I114" s="453"/>
      <c r="J114" s="453"/>
      <c r="K114" s="453"/>
      <c r="L114" s="453"/>
      <c r="M114" s="453"/>
      <c r="N114" s="453"/>
    </row>
    <row r="115" spans="1:14" s="389" customFormat="1">
      <c r="A115" s="399"/>
      <c r="B115" s="401"/>
      <c r="C115" s="385"/>
      <c r="E115" s="390"/>
      <c r="F115" s="391"/>
      <c r="G115" s="401"/>
      <c r="H115" s="453"/>
      <c r="I115" s="453"/>
      <c r="J115" s="453"/>
      <c r="K115" s="453"/>
      <c r="L115" s="453"/>
      <c r="M115" s="453"/>
      <c r="N115" s="453"/>
    </row>
    <row r="116" spans="1:14" s="389" customFormat="1">
      <c r="A116" s="399"/>
      <c r="B116" s="401"/>
      <c r="C116" s="385"/>
      <c r="E116" s="390"/>
      <c r="F116" s="391"/>
      <c r="G116" s="401"/>
      <c r="H116" s="453"/>
      <c r="I116" s="453"/>
      <c r="J116" s="453"/>
      <c r="K116" s="453"/>
      <c r="L116" s="453"/>
      <c r="M116" s="453"/>
      <c r="N116" s="453"/>
    </row>
    <row r="117" spans="1:14" s="389" customFormat="1">
      <c r="A117" s="399"/>
      <c r="B117" s="401"/>
      <c r="C117" s="385"/>
      <c r="E117" s="390"/>
      <c r="F117" s="391"/>
      <c r="G117" s="401"/>
      <c r="H117" s="453"/>
      <c r="I117" s="453"/>
      <c r="J117" s="453"/>
      <c r="K117" s="453"/>
      <c r="L117" s="453"/>
      <c r="M117" s="453"/>
      <c r="N117" s="453"/>
    </row>
    <row r="118" spans="1:14" s="389" customFormat="1">
      <c r="A118" s="399"/>
      <c r="B118" s="401"/>
      <c r="C118" s="385"/>
      <c r="E118" s="390"/>
      <c r="F118" s="391"/>
      <c r="G118" s="401"/>
      <c r="H118" s="453"/>
      <c r="I118" s="453"/>
      <c r="J118" s="453"/>
      <c r="K118" s="453"/>
      <c r="L118" s="453"/>
      <c r="M118" s="453"/>
      <c r="N118" s="453"/>
    </row>
    <row r="119" spans="1:14" s="389" customFormat="1">
      <c r="A119" s="399"/>
      <c r="B119" s="401"/>
      <c r="C119" s="385"/>
      <c r="E119" s="390"/>
      <c r="F119" s="391"/>
      <c r="G119" s="401"/>
      <c r="H119" s="453"/>
      <c r="I119" s="453"/>
      <c r="J119" s="453"/>
      <c r="K119" s="453"/>
      <c r="L119" s="453"/>
      <c r="M119" s="453"/>
      <c r="N119" s="453"/>
    </row>
    <row r="120" spans="1:14" s="389" customFormat="1">
      <c r="A120" s="399"/>
      <c r="B120" s="401"/>
      <c r="C120" s="385"/>
      <c r="E120" s="390"/>
      <c r="F120" s="391"/>
      <c r="G120" s="401"/>
      <c r="H120" s="453"/>
      <c r="I120" s="453"/>
      <c r="J120" s="453"/>
      <c r="K120" s="453"/>
      <c r="L120" s="453"/>
      <c r="M120" s="453"/>
      <c r="N120" s="453"/>
    </row>
    <row r="121" spans="1:14" s="389" customFormat="1">
      <c r="A121" s="399"/>
      <c r="B121" s="401"/>
      <c r="C121" s="385"/>
      <c r="E121" s="390"/>
      <c r="F121" s="391"/>
      <c r="G121" s="401"/>
      <c r="H121" s="453"/>
      <c r="I121" s="453"/>
      <c r="J121" s="453"/>
      <c r="K121" s="453"/>
      <c r="L121" s="453"/>
      <c r="M121" s="453"/>
      <c r="N121" s="453"/>
    </row>
    <row r="122" spans="1:14" s="389" customFormat="1">
      <c r="A122" s="399"/>
      <c r="B122" s="401"/>
      <c r="C122" s="385"/>
      <c r="E122" s="390"/>
      <c r="F122" s="391"/>
      <c r="G122" s="401"/>
      <c r="H122" s="453"/>
      <c r="I122" s="453"/>
      <c r="J122" s="453"/>
      <c r="K122" s="453"/>
      <c r="L122" s="453"/>
      <c r="M122" s="453"/>
      <c r="N122" s="453"/>
    </row>
    <row r="123" spans="1:14" s="389" customFormat="1">
      <c r="A123" s="399"/>
      <c r="B123" s="401"/>
      <c r="C123" s="385"/>
      <c r="E123" s="390"/>
      <c r="F123" s="391"/>
      <c r="G123" s="401"/>
      <c r="H123" s="453"/>
      <c r="I123" s="453"/>
      <c r="J123" s="453"/>
      <c r="K123" s="453"/>
      <c r="L123" s="453"/>
      <c r="M123" s="453"/>
      <c r="N123" s="453"/>
    </row>
    <row r="124" spans="1:14" s="389" customFormat="1">
      <c r="A124" s="399"/>
      <c r="B124" s="401"/>
      <c r="C124" s="385"/>
      <c r="E124" s="390"/>
      <c r="F124" s="391"/>
      <c r="G124" s="401"/>
      <c r="H124" s="453"/>
      <c r="I124" s="453"/>
      <c r="J124" s="453"/>
      <c r="K124" s="453"/>
      <c r="L124" s="453"/>
      <c r="M124" s="453"/>
      <c r="N124" s="453"/>
    </row>
    <row r="125" spans="1:14" s="389" customFormat="1">
      <c r="A125" s="399"/>
      <c r="B125" s="401"/>
      <c r="C125" s="385"/>
      <c r="E125" s="390"/>
      <c r="F125" s="391"/>
      <c r="G125" s="401"/>
      <c r="H125" s="453"/>
      <c r="I125" s="453"/>
      <c r="J125" s="453"/>
      <c r="K125" s="453"/>
      <c r="L125" s="453"/>
      <c r="M125" s="453"/>
      <c r="N125" s="453"/>
    </row>
    <row r="126" spans="1:14" s="389" customFormat="1">
      <c r="A126" s="399"/>
      <c r="B126" s="401"/>
      <c r="C126" s="385"/>
      <c r="E126" s="390"/>
      <c r="F126" s="391"/>
      <c r="G126" s="401"/>
      <c r="H126" s="453"/>
      <c r="I126" s="453"/>
      <c r="J126" s="453"/>
      <c r="K126" s="453"/>
      <c r="L126" s="453"/>
      <c r="M126" s="453"/>
      <c r="N126" s="453"/>
    </row>
    <row r="127" spans="1:14" s="389" customFormat="1">
      <c r="A127" s="432"/>
      <c r="B127" s="401"/>
      <c r="C127" s="385"/>
      <c r="E127" s="390"/>
      <c r="F127" s="391"/>
      <c r="G127" s="401"/>
      <c r="H127" s="453"/>
      <c r="I127" s="453"/>
      <c r="J127" s="453"/>
      <c r="K127" s="453"/>
      <c r="L127" s="453"/>
      <c r="M127" s="453"/>
      <c r="N127" s="453"/>
    </row>
    <row r="128" spans="1:14" s="389" customFormat="1">
      <c r="A128" s="432"/>
      <c r="B128" s="401"/>
      <c r="C128" s="385"/>
      <c r="E128" s="390"/>
      <c r="F128" s="391"/>
      <c r="G128" s="401"/>
      <c r="H128" s="453"/>
      <c r="I128" s="453"/>
      <c r="J128" s="453"/>
      <c r="K128" s="453"/>
      <c r="L128" s="453"/>
      <c r="M128" s="453"/>
      <c r="N128" s="453"/>
    </row>
    <row r="129" spans="1:14" s="389" customFormat="1">
      <c r="A129" s="432"/>
      <c r="B129" s="401"/>
      <c r="C129" s="385"/>
      <c r="E129" s="390"/>
      <c r="F129" s="391"/>
      <c r="G129" s="401"/>
      <c r="H129" s="453"/>
      <c r="I129" s="453"/>
      <c r="J129" s="453"/>
      <c r="K129" s="453"/>
      <c r="L129" s="453"/>
      <c r="M129" s="453"/>
      <c r="N129" s="453"/>
    </row>
    <row r="130" spans="1:14" s="389" customFormat="1">
      <c r="A130" s="432"/>
      <c r="B130" s="401"/>
      <c r="C130" s="385"/>
      <c r="E130" s="390"/>
      <c r="F130" s="391"/>
      <c r="G130" s="401"/>
      <c r="H130" s="453"/>
      <c r="I130" s="453"/>
      <c r="J130" s="453"/>
      <c r="K130" s="453"/>
      <c r="L130" s="453"/>
      <c r="M130" s="453"/>
      <c r="N130" s="453"/>
    </row>
    <row r="131" spans="1:14" s="389" customFormat="1">
      <c r="A131" s="433"/>
      <c r="B131" s="401"/>
      <c r="C131" s="385"/>
      <c r="E131" s="390"/>
      <c r="F131" s="391"/>
      <c r="G131" s="401"/>
      <c r="H131" s="453"/>
      <c r="I131" s="453"/>
      <c r="J131" s="453"/>
      <c r="K131" s="453"/>
      <c r="L131" s="453"/>
      <c r="M131" s="453"/>
      <c r="N131" s="453"/>
    </row>
    <row r="132" spans="1:14" s="389" customFormat="1">
      <c r="A132" s="433"/>
      <c r="B132" s="401"/>
      <c r="C132" s="385"/>
      <c r="E132" s="390"/>
      <c r="F132" s="391"/>
      <c r="G132" s="401"/>
      <c r="H132" s="453"/>
      <c r="I132" s="453"/>
      <c r="J132" s="453"/>
      <c r="K132" s="453"/>
      <c r="L132" s="453"/>
      <c r="M132" s="453"/>
      <c r="N132" s="453"/>
    </row>
    <row r="133" spans="1:14" s="389" customFormat="1">
      <c r="A133" s="433"/>
      <c r="B133" s="401"/>
      <c r="C133" s="385"/>
      <c r="E133" s="390"/>
      <c r="F133" s="391"/>
      <c r="G133" s="401"/>
      <c r="H133" s="453"/>
      <c r="I133" s="453"/>
      <c r="J133" s="453"/>
      <c r="K133" s="453"/>
      <c r="L133" s="453"/>
      <c r="M133" s="453"/>
      <c r="N133" s="453"/>
    </row>
    <row r="134" spans="1:14" s="389" customFormat="1">
      <c r="A134" s="433"/>
      <c r="B134" s="401"/>
      <c r="C134" s="385"/>
      <c r="E134" s="390"/>
      <c r="F134" s="391"/>
      <c r="G134" s="401"/>
      <c r="H134" s="453"/>
      <c r="I134" s="453"/>
      <c r="J134" s="453"/>
      <c r="K134" s="453"/>
      <c r="L134" s="453"/>
      <c r="M134" s="453"/>
      <c r="N134" s="453"/>
    </row>
    <row r="135" spans="1:14" s="389" customFormat="1">
      <c r="A135" s="433"/>
      <c r="B135" s="401"/>
      <c r="C135" s="385"/>
      <c r="E135" s="390"/>
      <c r="F135" s="391"/>
      <c r="G135" s="401"/>
      <c r="H135" s="453"/>
      <c r="I135" s="453"/>
      <c r="J135" s="453"/>
      <c r="K135" s="453"/>
      <c r="L135" s="453"/>
      <c r="M135" s="453"/>
      <c r="N135" s="453"/>
    </row>
    <row r="136" spans="1:14" s="389" customFormat="1">
      <c r="A136" s="433"/>
      <c r="B136" s="401"/>
      <c r="C136" s="385"/>
      <c r="E136" s="390"/>
      <c r="F136" s="391"/>
      <c r="G136" s="401"/>
      <c r="H136" s="453"/>
      <c r="I136" s="453"/>
      <c r="J136" s="453"/>
      <c r="K136" s="453"/>
      <c r="L136" s="453"/>
      <c r="M136" s="453"/>
      <c r="N136" s="453"/>
    </row>
    <row r="137" spans="1:14" s="389" customFormat="1">
      <c r="A137" s="433"/>
      <c r="B137" s="401"/>
      <c r="C137" s="385"/>
      <c r="E137" s="390"/>
      <c r="F137" s="391"/>
      <c r="G137" s="401"/>
      <c r="H137" s="453"/>
      <c r="I137" s="453"/>
      <c r="J137" s="453"/>
      <c r="K137" s="453"/>
      <c r="L137" s="453"/>
      <c r="M137" s="453"/>
      <c r="N137" s="453"/>
    </row>
    <row r="138" spans="1:14" s="389" customFormat="1">
      <c r="A138" s="433"/>
      <c r="B138" s="401"/>
      <c r="C138" s="385"/>
      <c r="E138" s="390"/>
      <c r="F138" s="391"/>
      <c r="G138" s="401"/>
      <c r="H138" s="453"/>
      <c r="I138" s="453"/>
      <c r="J138" s="453"/>
      <c r="K138" s="453"/>
      <c r="L138" s="453"/>
      <c r="M138" s="453"/>
      <c r="N138" s="453"/>
    </row>
    <row r="139" spans="1:14" s="389" customFormat="1">
      <c r="A139" s="433"/>
      <c r="B139" s="401"/>
      <c r="C139" s="385"/>
      <c r="E139" s="390"/>
      <c r="F139" s="391"/>
      <c r="G139" s="401"/>
      <c r="H139" s="453"/>
      <c r="I139" s="453"/>
      <c r="J139" s="453"/>
      <c r="K139" s="453"/>
      <c r="L139" s="453"/>
      <c r="M139" s="453"/>
      <c r="N139" s="453"/>
    </row>
    <row r="140" spans="1:14" s="389" customFormat="1">
      <c r="A140" s="433"/>
      <c r="B140" s="401"/>
      <c r="C140" s="385"/>
      <c r="E140" s="390"/>
      <c r="F140" s="391"/>
      <c r="G140" s="401"/>
      <c r="H140" s="453"/>
      <c r="I140" s="453"/>
      <c r="J140" s="453"/>
      <c r="K140" s="453"/>
      <c r="L140" s="453"/>
      <c r="M140" s="453"/>
      <c r="N140" s="453"/>
    </row>
    <row r="141" spans="1:14" s="389" customFormat="1">
      <c r="A141" s="433"/>
      <c r="B141" s="401"/>
      <c r="C141" s="385"/>
      <c r="E141" s="390"/>
      <c r="F141" s="391"/>
      <c r="G141" s="401"/>
      <c r="H141" s="453"/>
      <c r="I141" s="453"/>
      <c r="J141" s="453"/>
      <c r="K141" s="453"/>
      <c r="L141" s="453"/>
      <c r="M141" s="453"/>
      <c r="N141" s="453"/>
    </row>
    <row r="142" spans="1:14" s="389" customFormat="1">
      <c r="A142" s="433"/>
      <c r="B142" s="401"/>
      <c r="C142" s="385"/>
      <c r="E142" s="390"/>
      <c r="F142" s="391"/>
      <c r="G142" s="401"/>
      <c r="H142" s="453"/>
      <c r="I142" s="453"/>
      <c r="J142" s="453"/>
      <c r="K142" s="453"/>
      <c r="L142" s="453"/>
      <c r="M142" s="453"/>
      <c r="N142" s="453"/>
    </row>
    <row r="143" spans="1:14" s="389" customFormat="1">
      <c r="A143" s="433"/>
      <c r="B143" s="401"/>
      <c r="C143" s="385"/>
      <c r="E143" s="390"/>
      <c r="F143" s="391"/>
      <c r="G143" s="401"/>
      <c r="H143" s="453"/>
      <c r="I143" s="453"/>
      <c r="J143" s="453"/>
      <c r="K143" s="453"/>
      <c r="L143" s="453"/>
      <c r="M143" s="453"/>
      <c r="N143" s="453"/>
    </row>
    <row r="144" spans="1:14" s="389" customFormat="1">
      <c r="A144" s="433"/>
      <c r="B144" s="401"/>
      <c r="C144" s="385"/>
      <c r="E144" s="390"/>
      <c r="F144" s="391"/>
      <c r="G144" s="401"/>
      <c r="H144" s="453"/>
      <c r="I144" s="453"/>
      <c r="J144" s="453"/>
      <c r="K144" s="453"/>
      <c r="L144" s="453"/>
      <c r="M144" s="453"/>
      <c r="N144" s="453"/>
    </row>
    <row r="145" spans="1:14" s="389" customFormat="1">
      <c r="A145" s="433"/>
      <c r="B145" s="472"/>
      <c r="C145" s="379"/>
      <c r="E145" s="390"/>
      <c r="F145" s="391"/>
      <c r="G145" s="401"/>
      <c r="H145" s="453"/>
      <c r="I145" s="453"/>
      <c r="J145" s="453"/>
      <c r="K145" s="453"/>
      <c r="L145" s="453"/>
      <c r="M145" s="453"/>
      <c r="N145" s="453"/>
    </row>
    <row r="146" spans="1:14" s="389" customFormat="1">
      <c r="A146" s="433"/>
      <c r="B146" s="472"/>
      <c r="C146" s="379"/>
      <c r="E146" s="390"/>
      <c r="F146" s="391"/>
      <c r="G146" s="401"/>
      <c r="H146" s="453"/>
      <c r="I146" s="453"/>
      <c r="J146" s="453"/>
      <c r="K146" s="453"/>
      <c r="L146" s="453"/>
      <c r="M146" s="453"/>
      <c r="N146" s="453"/>
    </row>
    <row r="147" spans="1:14" s="389" customFormat="1">
      <c r="A147" s="433"/>
      <c r="B147" s="472"/>
      <c r="C147" s="379"/>
      <c r="E147" s="390"/>
      <c r="F147" s="391"/>
      <c r="G147" s="401"/>
      <c r="H147" s="453"/>
      <c r="I147" s="453"/>
      <c r="J147" s="453"/>
      <c r="K147" s="453"/>
      <c r="L147" s="453"/>
      <c r="M147" s="453"/>
      <c r="N147" s="453"/>
    </row>
    <row r="148" spans="1:14">
      <c r="B148" s="472"/>
    </row>
    <row r="149" spans="1:14">
      <c r="B149" s="472"/>
    </row>
    <row r="150" spans="1:14">
      <c r="B150" s="472"/>
    </row>
    <row r="151" spans="1:14">
      <c r="B151" s="472"/>
    </row>
  </sheetData>
  <conditionalFormatting sqref="F7">
    <cfRule type="cellIs" dxfId="16" priority="16" operator="equal">
      <formula>0</formula>
    </cfRule>
  </conditionalFormatting>
  <conditionalFormatting sqref="F20">
    <cfRule type="cellIs" dxfId="15" priority="15" operator="equal">
      <formula>0</formula>
    </cfRule>
  </conditionalFormatting>
  <conditionalFormatting sqref="F32">
    <cfRule type="cellIs" dxfId="14" priority="14" operator="equal">
      <formula>0</formula>
    </cfRule>
  </conditionalFormatting>
  <conditionalFormatting sqref="F39">
    <cfRule type="cellIs" dxfId="13" priority="13" operator="equal">
      <formula>0</formula>
    </cfRule>
  </conditionalFormatting>
  <conditionalFormatting sqref="F44">
    <cfRule type="cellIs" dxfId="12" priority="12" operator="equal">
      <formula>0</formula>
    </cfRule>
  </conditionalFormatting>
  <conditionalFormatting sqref="F53">
    <cfRule type="cellIs" dxfId="11" priority="11" operator="equal">
      <formula>0</formula>
    </cfRule>
  </conditionalFormatting>
  <conditionalFormatting sqref="F67">
    <cfRule type="cellIs" dxfId="10" priority="10" operator="equal">
      <formula>0</formula>
    </cfRule>
  </conditionalFormatting>
  <conditionalFormatting sqref="F70">
    <cfRule type="cellIs" dxfId="9" priority="9" operator="equal">
      <formula>0</formula>
    </cfRule>
  </conditionalFormatting>
  <conditionalFormatting sqref="F73">
    <cfRule type="cellIs" dxfId="8" priority="8" operator="equal">
      <formula>0</formula>
    </cfRule>
  </conditionalFormatting>
  <conditionalFormatting sqref="F75">
    <cfRule type="cellIs" dxfId="7" priority="7" operator="equal">
      <formula>0</formula>
    </cfRule>
  </conditionalFormatting>
  <conditionalFormatting sqref="F78">
    <cfRule type="cellIs" dxfId="6" priority="6" operator="equal">
      <formula>0</formula>
    </cfRule>
  </conditionalFormatting>
  <conditionalFormatting sqref="F80">
    <cfRule type="cellIs" dxfId="5" priority="5" operator="equal">
      <formula>0</formula>
    </cfRule>
  </conditionalFormatting>
  <conditionalFormatting sqref="F82">
    <cfRule type="cellIs" dxfId="4" priority="4" operator="equal">
      <formula>0</formula>
    </cfRule>
  </conditionalFormatting>
  <conditionalFormatting sqref="F84">
    <cfRule type="cellIs" dxfId="3" priority="3" operator="equal">
      <formula>0</formula>
    </cfRule>
  </conditionalFormatting>
  <conditionalFormatting sqref="F86">
    <cfRule type="cellIs" dxfId="2" priority="2" operator="equal">
      <formula>0</formula>
    </cfRule>
  </conditionalFormatting>
  <conditionalFormatting sqref="E7:E86">
    <cfRule type="cellIs" dxfId="1" priority="1" operator="equal">
      <formula>0</formula>
    </cfRule>
  </conditionalFormatting>
  <printOptions horizontalCentered="1"/>
  <pageMargins left="0.78740157480314965" right="0.39370078740157483" top="0.74803149606299213" bottom="0.74803149606299213" header="0.31496062992125984" footer="0.31496062992125984"/>
  <pageSetup paperSize="9" scale="93" orientation="portrait" r:id="rId1"/>
  <headerFooter>
    <oddHeader xml:space="preserve">&amp;C </oddHeader>
    <oddFooter>&amp;L&amp;8Umestitev parkirnih zapornic na območju SBNG&amp;C&amp;8&amp;P&amp;R&amp;8&amp;A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2"/>
  <sheetViews>
    <sheetView view="pageBreakPreview" zoomScale="90" zoomScaleNormal="100" zoomScaleSheetLayoutView="90" zoomScalePageLayoutView="115" workbookViewId="0">
      <selection activeCell="F31" sqref="F31"/>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0" style="390" customWidth="1"/>
    <col min="6" max="6" width="12.140625" style="391" customWidth="1"/>
    <col min="7" max="16384" width="8.7109375" style="401"/>
  </cols>
  <sheetData>
    <row r="1" spans="1:7" s="385" customFormat="1" ht="16.5" customHeight="1">
      <c r="A1" s="379" t="s">
        <v>177</v>
      </c>
      <c r="B1" s="380" t="s">
        <v>178</v>
      </c>
      <c r="C1" s="381" t="s">
        <v>44</v>
      </c>
      <c r="D1" s="382" t="s">
        <v>45</v>
      </c>
      <c r="E1" s="383" t="s">
        <v>179</v>
      </c>
      <c r="F1" s="384" t="s">
        <v>180</v>
      </c>
    </row>
    <row r="2" spans="1:7" s="392" customFormat="1">
      <c r="A2" s="439">
        <v>4</v>
      </c>
      <c r="B2" s="387" t="s">
        <v>251</v>
      </c>
      <c r="C2" s="388"/>
      <c r="D2" s="389"/>
      <c r="E2" s="390"/>
      <c r="F2" s="391"/>
    </row>
    <row r="3" spans="1:7" s="396" customFormat="1">
      <c r="A3" s="393"/>
      <c r="B3" s="394"/>
      <c r="C3" s="395"/>
      <c r="D3" s="389"/>
      <c r="E3" s="390"/>
      <c r="F3" s="391"/>
    </row>
    <row r="4" spans="1:7" s="396" customFormat="1" ht="33">
      <c r="A4" s="393"/>
      <c r="B4" s="397" t="s">
        <v>384</v>
      </c>
      <c r="C4" s="395"/>
      <c r="D4" s="389"/>
      <c r="E4" s="390"/>
      <c r="F4" s="391"/>
    </row>
    <row r="5" spans="1:7" s="396" customFormat="1">
      <c r="A5" s="393"/>
      <c r="B5" s="398"/>
      <c r="C5" s="385"/>
      <c r="D5" s="389"/>
      <c r="E5" s="390"/>
      <c r="F5" s="391"/>
    </row>
    <row r="6" spans="1:7" ht="99">
      <c r="A6" s="442">
        <f>MAX(A$2:A5)+0.01</f>
        <v>4.01</v>
      </c>
      <c r="B6" s="403" t="s">
        <v>385</v>
      </c>
      <c r="C6" s="385" t="s">
        <v>53</v>
      </c>
      <c r="D6" s="389">
        <v>1</v>
      </c>
      <c r="F6" s="391">
        <f>D6*E6</f>
        <v>0</v>
      </c>
      <c r="G6" s="404"/>
    </row>
    <row r="7" spans="1:7">
      <c r="A7" s="442"/>
      <c r="B7" s="403"/>
      <c r="C7" s="385"/>
      <c r="G7" s="404"/>
    </row>
    <row r="8" spans="1:7" ht="33">
      <c r="A8" s="442">
        <f>MAX(A$2:A7)+0.01</f>
        <v>4.0199999999999996</v>
      </c>
      <c r="B8" s="403" t="s">
        <v>386</v>
      </c>
      <c r="C8" s="385" t="s">
        <v>52</v>
      </c>
      <c r="D8" s="389">
        <v>1</v>
      </c>
      <c r="F8" s="391">
        <f>D8*E8</f>
        <v>0</v>
      </c>
      <c r="G8" s="404"/>
    </row>
    <row r="9" spans="1:7">
      <c r="A9" s="442"/>
      <c r="B9" s="403"/>
      <c r="C9" s="385"/>
      <c r="G9" s="404"/>
    </row>
    <row r="10" spans="1:7" ht="49.5">
      <c r="A10" s="442">
        <f>MAX(A$2:A9)+0.01</f>
        <v>4.03</v>
      </c>
      <c r="B10" s="403" t="s">
        <v>387</v>
      </c>
      <c r="C10" s="385" t="s">
        <v>52</v>
      </c>
      <c r="D10" s="389">
        <v>7</v>
      </c>
      <c r="F10" s="391">
        <f>D10*E10</f>
        <v>0</v>
      </c>
      <c r="G10" s="404"/>
    </row>
    <row r="11" spans="1:7">
      <c r="A11" s="442"/>
      <c r="B11" s="403"/>
      <c r="C11" s="385"/>
      <c r="G11" s="404"/>
    </row>
    <row r="12" spans="1:7" ht="18">
      <c r="A12" s="442">
        <f>MAX(A$2:A11)+0.01</f>
        <v>4.04</v>
      </c>
      <c r="B12" s="403" t="s">
        <v>388</v>
      </c>
      <c r="C12" s="385" t="s">
        <v>184</v>
      </c>
      <c r="D12" s="389">
        <v>270</v>
      </c>
      <c r="F12" s="391">
        <f>D12*E12</f>
        <v>0</v>
      </c>
      <c r="G12" s="404"/>
    </row>
    <row r="13" spans="1:7">
      <c r="A13" s="442"/>
      <c r="B13" s="403"/>
      <c r="C13" s="385"/>
      <c r="G13" s="404"/>
    </row>
    <row r="14" spans="1:7" ht="67.5">
      <c r="A14" s="442">
        <f>MAX(A$2:A13)+0.01</f>
        <v>4.05</v>
      </c>
      <c r="B14" s="403" t="s">
        <v>389</v>
      </c>
      <c r="C14" s="385" t="s">
        <v>53</v>
      </c>
      <c r="D14" s="389">
        <v>15</v>
      </c>
      <c r="F14" s="391">
        <f>D14*E14</f>
        <v>0</v>
      </c>
      <c r="G14" s="404"/>
    </row>
    <row r="15" spans="1:7">
      <c r="A15" s="442"/>
      <c r="B15" s="403"/>
      <c r="C15" s="385"/>
      <c r="G15" s="404"/>
    </row>
    <row r="16" spans="1:7" ht="165">
      <c r="A16" s="442">
        <f>MAX(A$2:A15)+0.01</f>
        <v>4.0599999999999996</v>
      </c>
      <c r="B16" s="403" t="s">
        <v>390</v>
      </c>
      <c r="C16" s="385" t="s">
        <v>52</v>
      </c>
      <c r="D16" s="389">
        <v>2</v>
      </c>
      <c r="F16" s="391">
        <f>D16*E16</f>
        <v>0</v>
      </c>
      <c r="G16" s="404"/>
    </row>
    <row r="17" spans="1:7">
      <c r="A17" s="442"/>
      <c r="B17" s="403"/>
      <c r="C17" s="385"/>
      <c r="G17" s="404"/>
    </row>
    <row r="18" spans="1:7" ht="198">
      <c r="A18" s="442">
        <f>MAX(A$2:A17)+0.01</f>
        <v>4.07</v>
      </c>
      <c r="B18" s="403" t="s">
        <v>391</v>
      </c>
      <c r="C18" s="385" t="s">
        <v>52</v>
      </c>
      <c r="D18" s="389">
        <v>6</v>
      </c>
      <c r="F18" s="391">
        <f>D18*E18</f>
        <v>0</v>
      </c>
      <c r="G18" s="404"/>
    </row>
    <row r="19" spans="1:7">
      <c r="A19" s="442"/>
      <c r="B19" s="473"/>
      <c r="C19" s="385"/>
      <c r="G19" s="404"/>
    </row>
    <row r="20" spans="1:7" ht="33">
      <c r="A20" s="442">
        <f>MAX(A$2:A19)+0.01</f>
        <v>4.08</v>
      </c>
      <c r="B20" s="403" t="s">
        <v>392</v>
      </c>
      <c r="C20" s="385" t="s">
        <v>52</v>
      </c>
      <c r="D20" s="389">
        <v>6</v>
      </c>
      <c r="F20" s="391">
        <f>D20*E20</f>
        <v>0</v>
      </c>
      <c r="G20" s="404"/>
    </row>
    <row r="21" spans="1:7" ht="280.5">
      <c r="A21" s="442"/>
      <c r="B21" s="403" t="s">
        <v>393</v>
      </c>
      <c r="C21" s="385"/>
      <c r="G21" s="404"/>
    </row>
    <row r="22" spans="1:7">
      <c r="A22" s="442"/>
      <c r="B22" s="403"/>
      <c r="C22" s="385"/>
      <c r="G22" s="404"/>
    </row>
    <row r="23" spans="1:7" ht="33">
      <c r="A23" s="442">
        <f>MAX(A$2:A21)+0.01</f>
        <v>4.09</v>
      </c>
      <c r="B23" s="403" t="s">
        <v>394</v>
      </c>
      <c r="C23" s="385" t="s">
        <v>52</v>
      </c>
      <c r="D23" s="389">
        <v>2</v>
      </c>
      <c r="F23" s="391">
        <f>D23*E23</f>
        <v>0</v>
      </c>
      <c r="G23" s="404"/>
    </row>
    <row r="24" spans="1:7" ht="280.5">
      <c r="A24" s="442"/>
      <c r="B24" s="403" t="s">
        <v>395</v>
      </c>
      <c r="C24" s="385"/>
      <c r="G24" s="404"/>
    </row>
    <row r="25" spans="1:7">
      <c r="A25" s="442"/>
      <c r="B25" s="403"/>
      <c r="C25" s="385"/>
      <c r="G25" s="404"/>
    </row>
    <row r="26" spans="1:7" ht="69">
      <c r="A26" s="442">
        <f>MAX(A$2:A25)+0.01</f>
        <v>4.0999999999999996</v>
      </c>
      <c r="B26" s="403" t="s">
        <v>396</v>
      </c>
      <c r="C26" s="385" t="s">
        <v>52</v>
      </c>
      <c r="D26" s="389">
        <v>8</v>
      </c>
      <c r="F26" s="391">
        <f>D26*E26</f>
        <v>0</v>
      </c>
      <c r="G26" s="404"/>
    </row>
    <row r="27" spans="1:7">
      <c r="A27" s="442"/>
      <c r="B27" s="403"/>
      <c r="C27" s="385"/>
      <c r="G27" s="404"/>
    </row>
    <row r="28" spans="1:7" ht="33">
      <c r="A28" s="442">
        <f>MAX(A$2:A27)+0.01</f>
        <v>4.1100000000000003</v>
      </c>
      <c r="B28" s="403" t="s">
        <v>397</v>
      </c>
      <c r="C28" s="385" t="s">
        <v>52</v>
      </c>
      <c r="D28" s="389">
        <v>1</v>
      </c>
      <c r="F28" s="391">
        <f>D28*E28</f>
        <v>0</v>
      </c>
      <c r="G28" s="404"/>
    </row>
    <row r="29" spans="1:7">
      <c r="A29" s="442"/>
      <c r="B29" s="403"/>
      <c r="C29" s="385"/>
      <c r="F29" s="390"/>
      <c r="G29" s="425"/>
    </row>
    <row r="30" spans="1:7" ht="16.5" customHeight="1">
      <c r="A30" s="426"/>
      <c r="B30" s="461"/>
      <c r="C30" s="428"/>
      <c r="D30" s="428"/>
      <c r="E30" s="429" t="s">
        <v>250</v>
      </c>
      <c r="F30" s="430">
        <f>SUM(F6:F29)</f>
        <v>0</v>
      </c>
    </row>
    <row r="31" spans="1:7" s="389" customFormat="1">
      <c r="A31" s="399"/>
      <c r="B31" s="403"/>
      <c r="C31" s="385"/>
      <c r="E31" s="390"/>
      <c r="F31" s="391"/>
      <c r="G31" s="401"/>
    </row>
    <row r="32" spans="1:7" s="389" customFormat="1">
      <c r="A32" s="399"/>
      <c r="B32" s="403"/>
      <c r="C32" s="385"/>
      <c r="E32" s="390"/>
      <c r="F32" s="391"/>
      <c r="G32" s="401"/>
    </row>
    <row r="33" spans="1:7" s="389" customFormat="1">
      <c r="A33" s="399"/>
      <c r="B33" s="403"/>
      <c r="C33" s="385"/>
      <c r="E33" s="390"/>
      <c r="F33" s="391"/>
      <c r="G33" s="401"/>
    </row>
    <row r="34" spans="1:7" s="389" customFormat="1">
      <c r="A34" s="399"/>
      <c r="B34" s="401"/>
      <c r="C34" s="385"/>
      <c r="E34" s="390"/>
      <c r="F34" s="391"/>
      <c r="G34" s="401"/>
    </row>
    <row r="35" spans="1:7" s="389" customFormat="1">
      <c r="A35" s="399"/>
      <c r="B35" s="412"/>
      <c r="C35" s="385"/>
      <c r="E35" s="390"/>
      <c r="F35" s="391"/>
      <c r="G35" s="401"/>
    </row>
    <row r="36" spans="1:7" s="389" customFormat="1">
      <c r="A36" s="399"/>
      <c r="B36" s="431"/>
      <c r="C36" s="385"/>
      <c r="E36" s="390"/>
      <c r="F36" s="391"/>
      <c r="G36" s="401"/>
    </row>
    <row r="37" spans="1:7" s="389" customFormat="1">
      <c r="A37" s="399"/>
      <c r="B37" s="431"/>
      <c r="C37" s="385"/>
      <c r="E37" s="390"/>
      <c r="F37" s="391"/>
      <c r="G37" s="401"/>
    </row>
    <row r="38" spans="1:7" s="389" customFormat="1">
      <c r="A38" s="399"/>
      <c r="B38" s="431"/>
      <c r="C38" s="385"/>
      <c r="E38" s="390"/>
      <c r="F38" s="391"/>
      <c r="G38" s="401"/>
    </row>
    <row r="39" spans="1:7" s="389" customFormat="1">
      <c r="A39" s="399"/>
      <c r="B39" s="431"/>
      <c r="C39" s="385"/>
      <c r="E39" s="390"/>
      <c r="F39" s="391"/>
      <c r="G39" s="401"/>
    </row>
    <row r="40" spans="1:7" s="389" customFormat="1">
      <c r="A40" s="399"/>
      <c r="B40" s="431"/>
      <c r="C40" s="385"/>
      <c r="E40" s="390"/>
      <c r="F40" s="391"/>
      <c r="G40" s="401"/>
    </row>
    <row r="41" spans="1:7" s="389" customFormat="1">
      <c r="A41" s="399"/>
      <c r="B41" s="431"/>
      <c r="C41" s="385"/>
      <c r="E41" s="390"/>
      <c r="F41" s="391"/>
      <c r="G41" s="401"/>
    </row>
    <row r="42" spans="1:7" s="389" customFormat="1">
      <c r="A42" s="399"/>
      <c r="B42" s="401"/>
      <c r="C42" s="385"/>
      <c r="E42" s="390"/>
      <c r="F42" s="391"/>
      <c r="G42" s="401"/>
    </row>
    <row r="43" spans="1:7" s="389" customFormat="1">
      <c r="A43" s="399"/>
      <c r="B43" s="401"/>
      <c r="C43" s="385"/>
      <c r="E43" s="390"/>
      <c r="F43" s="391"/>
      <c r="G43" s="401"/>
    </row>
    <row r="44" spans="1:7" s="389" customFormat="1">
      <c r="A44" s="399"/>
      <c r="B44" s="401"/>
      <c r="C44" s="385"/>
      <c r="E44" s="390"/>
      <c r="F44" s="391"/>
      <c r="G44" s="401"/>
    </row>
    <row r="45" spans="1:7" s="389" customFormat="1">
      <c r="A45" s="399"/>
      <c r="B45" s="401"/>
      <c r="C45" s="385"/>
      <c r="E45" s="390"/>
      <c r="F45" s="391"/>
      <c r="G45" s="401"/>
    </row>
    <row r="46" spans="1:7" s="389" customFormat="1">
      <c r="A46" s="399"/>
      <c r="B46" s="401"/>
      <c r="C46" s="385"/>
      <c r="E46" s="390"/>
      <c r="F46" s="391"/>
      <c r="G46" s="401"/>
    </row>
    <row r="47" spans="1:7" s="389" customFormat="1">
      <c r="A47" s="399"/>
      <c r="B47" s="401"/>
      <c r="C47" s="385"/>
      <c r="E47" s="390"/>
      <c r="F47" s="391"/>
      <c r="G47" s="401"/>
    </row>
    <row r="48" spans="1:7" s="389" customFormat="1">
      <c r="A48" s="399"/>
      <c r="B48" s="401"/>
      <c r="C48" s="385"/>
      <c r="E48" s="390"/>
      <c r="F48" s="391"/>
      <c r="G48" s="401"/>
    </row>
    <row r="49" spans="1:7" s="389" customFormat="1">
      <c r="A49" s="399"/>
      <c r="B49" s="401"/>
      <c r="C49" s="385"/>
      <c r="E49" s="390"/>
      <c r="F49" s="391"/>
      <c r="G49" s="401"/>
    </row>
    <row r="50" spans="1:7" s="389" customFormat="1">
      <c r="A50" s="399"/>
      <c r="B50" s="401"/>
      <c r="C50" s="385"/>
      <c r="E50" s="390"/>
      <c r="F50" s="391"/>
      <c r="G50" s="401"/>
    </row>
    <row r="51" spans="1:7" s="389" customFormat="1">
      <c r="A51" s="399"/>
      <c r="B51" s="401"/>
      <c r="C51" s="385"/>
      <c r="E51" s="390"/>
      <c r="F51" s="391"/>
      <c r="G51" s="401"/>
    </row>
    <row r="52" spans="1:7" s="389" customFormat="1">
      <c r="A52" s="399"/>
      <c r="B52" s="401"/>
      <c r="C52" s="385"/>
      <c r="E52" s="390"/>
      <c r="F52" s="391"/>
      <c r="G52" s="401"/>
    </row>
    <row r="53" spans="1:7" s="389" customFormat="1">
      <c r="A53" s="399"/>
      <c r="B53" s="401"/>
      <c r="C53" s="385"/>
      <c r="E53" s="390"/>
      <c r="F53" s="391"/>
      <c r="G53" s="401"/>
    </row>
    <row r="54" spans="1:7" s="389" customFormat="1">
      <c r="A54" s="399"/>
      <c r="B54" s="401"/>
      <c r="C54" s="385"/>
      <c r="E54" s="390"/>
      <c r="F54" s="391"/>
      <c r="G54" s="401"/>
    </row>
    <row r="55" spans="1:7" s="389" customFormat="1">
      <c r="A55" s="399"/>
      <c r="B55" s="401"/>
      <c r="C55" s="385"/>
      <c r="E55" s="390"/>
      <c r="F55" s="391"/>
      <c r="G55" s="401"/>
    </row>
    <row r="56" spans="1:7" s="389" customFormat="1">
      <c r="A56" s="399"/>
      <c r="B56" s="401"/>
      <c r="C56" s="385"/>
      <c r="E56" s="390"/>
      <c r="F56" s="391"/>
      <c r="G56" s="401"/>
    </row>
    <row r="57" spans="1:7" s="389" customFormat="1">
      <c r="A57" s="399"/>
      <c r="B57" s="401"/>
      <c r="C57" s="385"/>
      <c r="E57" s="390"/>
      <c r="F57" s="391"/>
      <c r="G57" s="401"/>
    </row>
    <row r="58" spans="1:7" s="389" customFormat="1">
      <c r="A58" s="399"/>
      <c r="B58" s="401"/>
      <c r="C58" s="385"/>
      <c r="E58" s="390"/>
      <c r="F58" s="391"/>
      <c r="G58" s="401"/>
    </row>
    <row r="59" spans="1:7" s="389" customFormat="1">
      <c r="A59" s="399"/>
      <c r="B59" s="401"/>
      <c r="C59" s="385"/>
      <c r="E59" s="390"/>
      <c r="F59" s="391"/>
      <c r="G59" s="401"/>
    </row>
    <row r="60" spans="1:7" s="389" customFormat="1">
      <c r="A60" s="399"/>
      <c r="B60" s="401"/>
      <c r="C60" s="385"/>
      <c r="E60" s="390"/>
      <c r="F60" s="391"/>
      <c r="G60" s="401"/>
    </row>
    <row r="61" spans="1:7" s="389" customFormat="1">
      <c r="A61" s="399"/>
      <c r="B61" s="401"/>
      <c r="C61" s="385"/>
      <c r="E61" s="390"/>
      <c r="F61" s="391"/>
      <c r="G61" s="401"/>
    </row>
    <row r="62" spans="1:7" s="389" customFormat="1">
      <c r="A62" s="399"/>
      <c r="B62" s="401"/>
      <c r="C62" s="385"/>
      <c r="E62" s="390"/>
      <c r="F62" s="391"/>
      <c r="G62" s="401"/>
    </row>
    <row r="63" spans="1:7" s="389" customFormat="1">
      <c r="A63" s="399"/>
      <c r="B63" s="401"/>
      <c r="C63" s="385"/>
      <c r="E63" s="390"/>
      <c r="F63" s="391"/>
      <c r="G63" s="401"/>
    </row>
    <row r="64" spans="1:7" s="389" customFormat="1">
      <c r="A64" s="399"/>
      <c r="B64" s="401"/>
      <c r="C64" s="385"/>
      <c r="E64" s="390"/>
      <c r="F64" s="391"/>
      <c r="G64" s="401"/>
    </row>
    <row r="65" spans="1:7" s="389" customFormat="1">
      <c r="A65" s="399"/>
      <c r="B65" s="401"/>
      <c r="C65" s="385"/>
      <c r="E65" s="390"/>
      <c r="F65" s="391"/>
      <c r="G65" s="401"/>
    </row>
    <row r="66" spans="1:7" s="389" customFormat="1">
      <c r="A66" s="399"/>
      <c r="B66" s="401"/>
      <c r="C66" s="385"/>
      <c r="E66" s="390"/>
      <c r="F66" s="391"/>
      <c r="G66" s="401"/>
    </row>
    <row r="67" spans="1:7" s="389" customFormat="1">
      <c r="A67" s="432"/>
      <c r="B67" s="401"/>
      <c r="C67" s="385"/>
      <c r="E67" s="390"/>
      <c r="F67" s="391"/>
      <c r="G67" s="401"/>
    </row>
    <row r="68" spans="1:7" s="389" customFormat="1">
      <c r="A68" s="432"/>
      <c r="B68" s="401"/>
      <c r="C68" s="385"/>
      <c r="E68" s="390"/>
      <c r="F68" s="391"/>
      <c r="G68" s="401"/>
    </row>
    <row r="69" spans="1:7" s="389" customFormat="1">
      <c r="A69" s="432"/>
      <c r="B69" s="401"/>
      <c r="C69" s="385"/>
      <c r="E69" s="390"/>
      <c r="F69" s="391"/>
      <c r="G69" s="401"/>
    </row>
    <row r="70" spans="1:7" s="389" customFormat="1">
      <c r="A70" s="432"/>
      <c r="B70" s="401"/>
      <c r="C70" s="385"/>
      <c r="E70" s="390"/>
      <c r="F70" s="391"/>
      <c r="G70" s="401"/>
    </row>
    <row r="71" spans="1:7" s="389" customFormat="1">
      <c r="A71" s="433"/>
      <c r="B71" s="401"/>
      <c r="C71" s="385"/>
      <c r="E71" s="390"/>
      <c r="F71" s="391"/>
      <c r="G71" s="401"/>
    </row>
    <row r="72" spans="1:7" s="389" customFormat="1">
      <c r="A72" s="433"/>
      <c r="B72" s="401"/>
      <c r="C72" s="385"/>
      <c r="E72" s="390"/>
      <c r="F72" s="391"/>
      <c r="G72" s="401"/>
    </row>
    <row r="73" spans="1:7" s="389" customFormat="1">
      <c r="A73" s="433"/>
      <c r="B73" s="401"/>
      <c r="C73" s="385"/>
      <c r="E73" s="390"/>
      <c r="F73" s="391"/>
      <c r="G73" s="401"/>
    </row>
    <row r="74" spans="1:7" s="389" customFormat="1">
      <c r="A74" s="433"/>
      <c r="B74" s="401"/>
      <c r="C74" s="385"/>
      <c r="E74" s="390"/>
      <c r="F74" s="391"/>
      <c r="G74" s="401"/>
    </row>
    <row r="75" spans="1:7" s="389" customFormat="1">
      <c r="A75" s="433"/>
      <c r="B75" s="401"/>
      <c r="C75" s="385"/>
      <c r="E75" s="390"/>
      <c r="F75" s="391"/>
      <c r="G75" s="401"/>
    </row>
    <row r="76" spans="1:7" s="389" customFormat="1">
      <c r="A76" s="433"/>
      <c r="B76" s="401"/>
      <c r="C76" s="385"/>
      <c r="E76" s="390"/>
      <c r="F76" s="391"/>
      <c r="G76" s="401"/>
    </row>
    <row r="77" spans="1:7" s="389" customFormat="1">
      <c r="A77" s="433"/>
      <c r="B77" s="401"/>
      <c r="C77" s="385"/>
      <c r="E77" s="390"/>
      <c r="F77" s="391"/>
      <c r="G77" s="401"/>
    </row>
    <row r="78" spans="1:7" s="389" customFormat="1">
      <c r="A78" s="433"/>
      <c r="B78" s="401"/>
      <c r="C78" s="385"/>
      <c r="E78" s="390"/>
      <c r="F78" s="391"/>
      <c r="G78" s="401"/>
    </row>
    <row r="79" spans="1:7" s="389" customFormat="1">
      <c r="A79" s="433"/>
      <c r="B79" s="401"/>
      <c r="C79" s="385"/>
      <c r="E79" s="390"/>
      <c r="F79" s="391"/>
      <c r="G79" s="401"/>
    </row>
    <row r="80" spans="1:7" s="389" customFormat="1">
      <c r="A80" s="433"/>
      <c r="B80" s="401"/>
      <c r="C80" s="385"/>
      <c r="E80" s="390"/>
      <c r="F80" s="391"/>
      <c r="G80" s="401"/>
    </row>
    <row r="81" spans="1:7" s="389" customFormat="1">
      <c r="A81" s="433"/>
      <c r="B81" s="401"/>
      <c r="C81" s="385"/>
      <c r="E81" s="390"/>
      <c r="F81" s="391"/>
      <c r="G81" s="401"/>
    </row>
    <row r="82" spans="1:7" s="389" customFormat="1">
      <c r="A82" s="433"/>
      <c r="B82" s="401"/>
      <c r="C82" s="385"/>
      <c r="E82" s="390"/>
      <c r="F82" s="391"/>
      <c r="G82" s="401"/>
    </row>
    <row r="83" spans="1:7" s="389" customFormat="1">
      <c r="A83" s="433"/>
      <c r="B83" s="401"/>
      <c r="C83" s="385"/>
      <c r="E83" s="390"/>
      <c r="F83" s="391"/>
      <c r="G83" s="401"/>
    </row>
    <row r="84" spans="1:7" s="389" customFormat="1">
      <c r="A84" s="433"/>
      <c r="B84" s="401"/>
      <c r="C84" s="385"/>
      <c r="E84" s="390"/>
      <c r="F84" s="391"/>
      <c r="G84" s="401"/>
    </row>
    <row r="85" spans="1:7" s="389" customFormat="1">
      <c r="A85" s="433"/>
      <c r="B85" s="434"/>
      <c r="C85" s="379"/>
      <c r="E85" s="390"/>
      <c r="F85" s="391"/>
      <c r="G85" s="401"/>
    </row>
    <row r="86" spans="1:7" s="389" customFormat="1">
      <c r="A86" s="433"/>
      <c r="B86" s="434"/>
      <c r="C86" s="379"/>
      <c r="E86" s="390"/>
      <c r="F86" s="391"/>
      <c r="G86" s="401"/>
    </row>
    <row r="87" spans="1:7" s="389" customFormat="1">
      <c r="A87" s="433"/>
      <c r="B87" s="434"/>
      <c r="C87" s="379"/>
      <c r="E87" s="390"/>
      <c r="F87" s="391"/>
      <c r="G87" s="401"/>
    </row>
    <row r="88" spans="1:7">
      <c r="B88" s="434"/>
    </row>
    <row r="89" spans="1:7">
      <c r="B89" s="434"/>
    </row>
    <row r="90" spans="1:7">
      <c r="B90" s="434"/>
    </row>
    <row r="91" spans="1:7">
      <c r="B91" s="434"/>
    </row>
    <row r="92" spans="1:7">
      <c r="B92" s="435"/>
    </row>
  </sheetData>
  <conditionalFormatting sqref="E12:E24">
    <cfRule type="cellIs" dxfId="0" priority="1" operator="equal">
      <formula>0</formula>
    </cfRule>
  </conditionalFormatting>
  <printOptions horizontalCentered="1"/>
  <pageMargins left="0.78740157480314965" right="0.39370078740157483" top="0.74803149606299213" bottom="0.74803149606299213" header="0.31496062992125984" footer="0.31496062992125984"/>
  <pageSetup paperSize="9" scale="94" orientation="portrait" r:id="rId1"/>
  <headerFooter>
    <oddHeader xml:space="preserve">&amp;C </oddHeader>
    <oddFooter>&amp;L&amp;8Umestitev parkirnih zapornic na območju SBNG&amp;C&amp;8&amp;P&amp;R&amp;8&amp;A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1"/>
  <sheetViews>
    <sheetView view="pageBreakPreview" zoomScaleNormal="100" zoomScaleSheetLayoutView="100" zoomScalePageLayoutView="80" workbookViewId="0">
      <selection activeCell="F19" sqref="F19"/>
    </sheetView>
  </sheetViews>
  <sheetFormatPr defaultColWidth="8.7109375" defaultRowHeight="16.5"/>
  <cols>
    <col min="1" max="1" width="6.28515625" style="474" customWidth="1"/>
    <col min="2" max="2" width="50.7109375" style="475" customWidth="1"/>
    <col min="3" max="3" width="6.28515625" style="474" customWidth="1"/>
    <col min="4" max="4" width="10" style="445" customWidth="1"/>
    <col min="5" max="5" width="10" style="449" customWidth="1"/>
    <col min="6" max="6" width="12.140625" style="446" customWidth="1"/>
    <col min="7" max="7" width="8.7109375" style="488"/>
    <col min="8" max="14" width="8.7109375" style="453"/>
    <col min="15" max="16384" width="8.7109375" style="488"/>
  </cols>
  <sheetData>
    <row r="1" spans="1:14" s="444" customFormat="1" ht="16.5" customHeight="1">
      <c r="A1" s="474" t="s">
        <v>177</v>
      </c>
      <c r="B1" s="475" t="s">
        <v>178</v>
      </c>
      <c r="C1" s="476" t="s">
        <v>44</v>
      </c>
      <c r="D1" s="477" t="s">
        <v>45</v>
      </c>
      <c r="E1" s="478" t="s">
        <v>179</v>
      </c>
      <c r="F1" s="479" t="s">
        <v>180</v>
      </c>
      <c r="H1" s="441"/>
      <c r="I1" s="389"/>
      <c r="J1" s="389"/>
      <c r="K1" s="389"/>
      <c r="L1" s="389"/>
      <c r="M1" s="389"/>
      <c r="N1" s="389"/>
    </row>
    <row r="2" spans="1:14" s="471" customFormat="1">
      <c r="A2" s="480">
        <v>1</v>
      </c>
      <c r="B2" s="481" t="s">
        <v>398</v>
      </c>
      <c r="C2" s="482"/>
      <c r="D2" s="445"/>
      <c r="E2" s="449"/>
      <c r="F2" s="446"/>
      <c r="H2" s="440"/>
      <c r="I2" s="440"/>
      <c r="J2" s="440"/>
      <c r="K2" s="440"/>
      <c r="L2" s="440"/>
      <c r="M2" s="440"/>
      <c r="N2" s="440"/>
    </row>
    <row r="3" spans="1:14" s="485" customFormat="1">
      <c r="A3" s="483"/>
      <c r="B3" s="484"/>
      <c r="C3" s="448"/>
      <c r="D3" s="445"/>
      <c r="E3" s="449"/>
      <c r="F3" s="446"/>
      <c r="H3" s="441"/>
      <c r="I3" s="441"/>
      <c r="J3" s="441"/>
      <c r="K3" s="441"/>
      <c r="L3" s="441"/>
      <c r="M3" s="441"/>
      <c r="N3" s="441"/>
    </row>
    <row r="4" spans="1:14" s="485" customFormat="1" ht="33">
      <c r="A4" s="483"/>
      <c r="B4" s="486" t="s">
        <v>399</v>
      </c>
      <c r="C4" s="448"/>
      <c r="D4" s="445"/>
      <c r="E4" s="449"/>
      <c r="F4" s="446"/>
      <c r="H4" s="441"/>
      <c r="I4" s="441"/>
      <c r="J4" s="441"/>
      <c r="K4" s="441"/>
      <c r="L4" s="441"/>
      <c r="M4" s="441"/>
      <c r="N4" s="441"/>
    </row>
    <row r="5" spans="1:14" s="485" customFormat="1">
      <c r="A5" s="483"/>
      <c r="B5" s="486"/>
      <c r="C5" s="448"/>
      <c r="D5" s="445"/>
      <c r="E5" s="449"/>
      <c r="F5" s="446"/>
      <c r="H5" s="441"/>
      <c r="I5" s="441"/>
      <c r="J5" s="441"/>
      <c r="K5" s="441"/>
      <c r="L5" s="441"/>
      <c r="M5" s="441"/>
      <c r="N5" s="441"/>
    </row>
    <row r="6" spans="1:14" ht="75">
      <c r="A6" s="487">
        <f>MAX(A$2:A3)+0.01</f>
        <v>1.01</v>
      </c>
      <c r="B6" s="450" t="s">
        <v>400</v>
      </c>
      <c r="C6" s="444" t="s">
        <v>401</v>
      </c>
      <c r="D6" s="445">
        <v>4</v>
      </c>
      <c r="E6" s="390"/>
      <c r="F6" s="446">
        <f>D6*E6</f>
        <v>0</v>
      </c>
      <c r="H6" s="441"/>
      <c r="I6" s="441"/>
      <c r="J6" s="441"/>
      <c r="K6" s="441"/>
      <c r="L6" s="441"/>
      <c r="M6" s="441"/>
      <c r="N6" s="441"/>
    </row>
    <row r="7" spans="1:14">
      <c r="A7" s="487"/>
      <c r="B7" s="450"/>
      <c r="C7" s="444"/>
      <c r="H7" s="441"/>
      <c r="I7" s="441"/>
      <c r="J7" s="441"/>
      <c r="K7" s="441"/>
      <c r="L7" s="441"/>
      <c r="M7" s="441"/>
      <c r="N7" s="441"/>
    </row>
    <row r="8" spans="1:14" ht="75">
      <c r="A8" s="487">
        <f>MAX(A$2:A6)+0.01</f>
        <v>1.02</v>
      </c>
      <c r="B8" s="450" t="s">
        <v>402</v>
      </c>
      <c r="C8" s="444" t="s">
        <v>401</v>
      </c>
      <c r="D8" s="445">
        <v>4</v>
      </c>
      <c r="E8" s="390"/>
      <c r="F8" s="446">
        <f>D8*E8</f>
        <v>0</v>
      </c>
      <c r="H8" s="441"/>
      <c r="I8" s="441"/>
      <c r="J8" s="441"/>
      <c r="K8" s="441"/>
      <c r="L8" s="441"/>
      <c r="M8" s="441"/>
      <c r="N8" s="441"/>
    </row>
    <row r="9" spans="1:14">
      <c r="A9" s="487"/>
      <c r="B9" s="489"/>
      <c r="C9" s="444"/>
      <c r="H9" s="441"/>
      <c r="I9" s="441"/>
      <c r="J9" s="441"/>
      <c r="K9" s="441"/>
      <c r="L9" s="441"/>
      <c r="M9" s="441"/>
      <c r="N9" s="441"/>
    </row>
    <row r="10" spans="1:14" ht="75">
      <c r="A10" s="487">
        <f>MAX(A$2:A8)+0.01</f>
        <v>1.03</v>
      </c>
      <c r="B10" s="450" t="s">
        <v>403</v>
      </c>
      <c r="C10" s="444" t="s">
        <v>404</v>
      </c>
      <c r="D10" s="444">
        <v>0.1</v>
      </c>
      <c r="E10" s="446"/>
      <c r="F10" s="446">
        <f>D10*E10/100</f>
        <v>0</v>
      </c>
      <c r="H10" s="441"/>
      <c r="I10" s="441"/>
      <c r="J10" s="441"/>
      <c r="K10" s="441"/>
      <c r="L10" s="441"/>
      <c r="M10" s="441"/>
      <c r="N10" s="441"/>
    </row>
    <row r="11" spans="1:14">
      <c r="A11" s="487"/>
      <c r="B11" s="450"/>
      <c r="C11" s="444"/>
      <c r="H11" s="441"/>
      <c r="I11" s="441"/>
      <c r="J11" s="441"/>
      <c r="K11" s="441"/>
      <c r="L11" s="441"/>
      <c r="M11" s="441"/>
      <c r="N11" s="441"/>
    </row>
    <row r="12" spans="1:14" ht="30">
      <c r="A12" s="487">
        <f>MAX(A$2:A10)+0.01</f>
        <v>1.04</v>
      </c>
      <c r="B12" s="450" t="s">
        <v>405</v>
      </c>
      <c r="C12" s="444" t="s">
        <v>404</v>
      </c>
      <c r="D12" s="444">
        <v>0.2</v>
      </c>
      <c r="E12" s="446"/>
      <c r="F12" s="446">
        <f>D12*E12/100</f>
        <v>0</v>
      </c>
      <c r="H12" s="441"/>
      <c r="I12" s="441"/>
      <c r="J12" s="441"/>
      <c r="K12" s="441"/>
      <c r="L12" s="441"/>
      <c r="M12" s="441"/>
      <c r="N12" s="441"/>
    </row>
    <row r="13" spans="1:14">
      <c r="A13" s="487"/>
      <c r="B13" s="450"/>
      <c r="C13" s="444"/>
      <c r="D13" s="444"/>
      <c r="E13" s="446"/>
    </row>
    <row r="14" spans="1:14" ht="115.5">
      <c r="A14" s="487">
        <f>MAX(A$2:A12)+0.01</f>
        <v>1.05</v>
      </c>
      <c r="B14" s="412" t="s">
        <v>406</v>
      </c>
      <c r="C14" s="385" t="s">
        <v>52</v>
      </c>
      <c r="D14" s="389">
        <v>1</v>
      </c>
      <c r="E14" s="390"/>
      <c r="F14" s="391">
        <f>D14*E14</f>
        <v>0</v>
      </c>
    </row>
    <row r="15" spans="1:14">
      <c r="A15" s="487"/>
      <c r="B15" s="450"/>
      <c r="C15" s="444"/>
      <c r="D15" s="444"/>
      <c r="E15" s="446"/>
    </row>
    <row r="16" spans="1:14" ht="49.5">
      <c r="A16" s="487">
        <f>MAX(A$2:A14)+0.01</f>
        <v>1.06</v>
      </c>
      <c r="B16" s="412" t="s">
        <v>407</v>
      </c>
      <c r="C16" s="385" t="s">
        <v>52</v>
      </c>
      <c r="D16" s="389">
        <v>1</v>
      </c>
      <c r="E16" s="390"/>
      <c r="F16" s="391">
        <f>D16*E16</f>
        <v>0</v>
      </c>
    </row>
    <row r="17" spans="1:14">
      <c r="A17" s="490"/>
      <c r="B17" s="491"/>
      <c r="C17" s="492"/>
      <c r="D17" s="493"/>
      <c r="E17" s="494"/>
      <c r="F17" s="495"/>
    </row>
    <row r="18" spans="1:14">
      <c r="A18" s="496"/>
      <c r="B18" s="488"/>
      <c r="C18" s="444"/>
      <c r="E18" s="429" t="s">
        <v>250</v>
      </c>
      <c r="F18" s="497">
        <f>SUM(F6:F17)</f>
        <v>0</v>
      </c>
    </row>
    <row r="19" spans="1:14">
      <c r="A19" s="496"/>
      <c r="B19" s="488"/>
      <c r="C19" s="444"/>
    </row>
    <row r="20" spans="1:14">
      <c r="A20" s="496"/>
      <c r="B20" s="488"/>
      <c r="C20" s="444"/>
    </row>
    <row r="21" spans="1:14">
      <c r="A21" s="496"/>
      <c r="B21" s="488"/>
      <c r="C21" s="444"/>
    </row>
    <row r="22" spans="1:14">
      <c r="A22" s="496"/>
      <c r="B22" s="450"/>
      <c r="C22" s="444"/>
    </row>
    <row r="23" spans="1:14">
      <c r="A23" s="496"/>
      <c r="B23" s="498"/>
      <c r="C23" s="444"/>
    </row>
    <row r="24" spans="1:14">
      <c r="A24" s="496"/>
      <c r="B24" s="498"/>
      <c r="C24" s="444"/>
    </row>
    <row r="25" spans="1:14">
      <c r="A25" s="496"/>
      <c r="B25" s="498"/>
      <c r="C25" s="444"/>
    </row>
    <row r="26" spans="1:14">
      <c r="A26" s="496"/>
      <c r="B26" s="498"/>
      <c r="C26" s="444"/>
    </row>
    <row r="27" spans="1:14" s="445" customFormat="1">
      <c r="A27" s="496"/>
      <c r="B27" s="498"/>
      <c r="C27" s="444"/>
      <c r="E27" s="449"/>
      <c r="F27" s="446"/>
      <c r="H27" s="453"/>
      <c r="I27" s="453"/>
      <c r="J27" s="453"/>
      <c r="K27" s="453"/>
      <c r="L27" s="453"/>
      <c r="M27" s="453"/>
      <c r="N27" s="453"/>
    </row>
    <row r="28" spans="1:14" s="445" customFormat="1">
      <c r="A28" s="496"/>
      <c r="B28" s="498"/>
      <c r="C28" s="444"/>
      <c r="E28" s="449"/>
      <c r="F28" s="446"/>
      <c r="H28" s="453"/>
      <c r="I28" s="453"/>
      <c r="J28" s="453"/>
      <c r="K28" s="453"/>
      <c r="L28" s="453"/>
      <c r="M28" s="453"/>
      <c r="N28" s="453"/>
    </row>
    <row r="29" spans="1:14" s="445" customFormat="1">
      <c r="A29" s="496"/>
      <c r="B29" s="488"/>
      <c r="C29" s="444"/>
      <c r="E29" s="449"/>
      <c r="F29" s="446"/>
      <c r="H29" s="453"/>
      <c r="I29" s="453"/>
      <c r="J29" s="453"/>
      <c r="K29" s="453"/>
      <c r="L29" s="453"/>
      <c r="M29" s="453"/>
      <c r="N29" s="453"/>
    </row>
    <row r="30" spans="1:14" s="445" customFormat="1">
      <c r="A30" s="496"/>
      <c r="B30" s="488"/>
      <c r="C30" s="444"/>
      <c r="E30" s="449"/>
      <c r="F30" s="446"/>
      <c r="H30" s="453"/>
      <c r="I30" s="453"/>
      <c r="J30" s="453"/>
      <c r="K30" s="453"/>
      <c r="L30" s="453"/>
      <c r="M30" s="453"/>
      <c r="N30" s="453"/>
    </row>
    <row r="31" spans="1:14" s="445" customFormat="1">
      <c r="A31" s="496"/>
      <c r="B31" s="488"/>
      <c r="C31" s="444"/>
      <c r="E31" s="449"/>
      <c r="F31" s="446"/>
      <c r="H31" s="453"/>
      <c r="I31" s="453"/>
      <c r="J31" s="453"/>
      <c r="K31" s="453"/>
      <c r="L31" s="453"/>
      <c r="M31" s="453"/>
      <c r="N31" s="453"/>
    </row>
    <row r="32" spans="1:14" s="445" customFormat="1">
      <c r="A32" s="496"/>
      <c r="B32" s="488"/>
      <c r="C32" s="444"/>
      <c r="E32" s="449"/>
      <c r="F32" s="446"/>
      <c r="H32" s="453"/>
      <c r="I32" s="453"/>
      <c r="J32" s="453"/>
      <c r="K32" s="453"/>
      <c r="L32" s="453"/>
      <c r="M32" s="453"/>
      <c r="N32" s="453"/>
    </row>
    <row r="33" spans="1:14" s="445" customFormat="1">
      <c r="A33" s="496"/>
      <c r="B33" s="488"/>
      <c r="C33" s="444"/>
      <c r="E33" s="449"/>
      <c r="F33" s="446"/>
      <c r="H33" s="453"/>
      <c r="I33" s="453"/>
      <c r="J33" s="453"/>
      <c r="K33" s="453"/>
      <c r="L33" s="453"/>
      <c r="M33" s="453"/>
      <c r="N33" s="453"/>
    </row>
    <row r="34" spans="1:14" s="445" customFormat="1">
      <c r="A34" s="496"/>
      <c r="B34" s="488"/>
      <c r="C34" s="444"/>
      <c r="E34" s="449"/>
      <c r="F34" s="446"/>
      <c r="H34" s="453"/>
      <c r="I34" s="453"/>
      <c r="J34" s="453"/>
      <c r="K34" s="453"/>
      <c r="L34" s="453"/>
      <c r="M34" s="453"/>
      <c r="N34" s="453"/>
    </row>
    <row r="35" spans="1:14" s="445" customFormat="1">
      <c r="A35" s="496"/>
      <c r="B35" s="488"/>
      <c r="C35" s="444"/>
      <c r="E35" s="449"/>
      <c r="F35" s="446"/>
      <c r="H35" s="453"/>
      <c r="I35" s="453"/>
      <c r="J35" s="453"/>
      <c r="K35" s="453"/>
      <c r="L35" s="453"/>
      <c r="M35" s="453"/>
      <c r="N35" s="453"/>
    </row>
    <row r="36" spans="1:14" s="445" customFormat="1">
      <c r="A36" s="496"/>
      <c r="B36" s="488"/>
      <c r="C36" s="444"/>
      <c r="E36" s="449"/>
      <c r="F36" s="446"/>
      <c r="H36" s="453"/>
      <c r="I36" s="453"/>
      <c r="J36" s="453"/>
      <c r="K36" s="453"/>
      <c r="L36" s="453"/>
      <c r="M36" s="453"/>
      <c r="N36" s="453"/>
    </row>
    <row r="37" spans="1:14" s="445" customFormat="1">
      <c r="A37" s="496"/>
      <c r="B37" s="488"/>
      <c r="C37" s="444"/>
      <c r="E37" s="449"/>
      <c r="F37" s="446"/>
      <c r="H37" s="453"/>
      <c r="I37" s="453"/>
      <c r="J37" s="453"/>
      <c r="K37" s="453"/>
      <c r="L37" s="453"/>
      <c r="M37" s="453"/>
      <c r="N37" s="453"/>
    </row>
    <row r="38" spans="1:14" s="445" customFormat="1">
      <c r="A38" s="496"/>
      <c r="B38" s="488"/>
      <c r="C38" s="444"/>
      <c r="E38" s="449"/>
      <c r="F38" s="446"/>
      <c r="H38" s="440"/>
      <c r="I38" s="440"/>
      <c r="J38" s="440"/>
      <c r="K38" s="440"/>
      <c r="L38" s="440"/>
      <c r="M38" s="440"/>
      <c r="N38" s="440"/>
    </row>
    <row r="39" spans="1:14" s="445" customFormat="1">
      <c r="A39" s="496"/>
      <c r="B39" s="488"/>
      <c r="C39" s="444"/>
      <c r="E39" s="449"/>
      <c r="F39" s="446"/>
      <c r="H39" s="453"/>
      <c r="I39" s="453"/>
      <c r="J39" s="453"/>
      <c r="K39" s="453"/>
      <c r="L39" s="453"/>
      <c r="M39" s="453"/>
      <c r="N39" s="453"/>
    </row>
    <row r="40" spans="1:14" s="445" customFormat="1">
      <c r="A40" s="496"/>
      <c r="B40" s="488"/>
      <c r="C40" s="444"/>
      <c r="E40" s="449"/>
      <c r="F40" s="446"/>
      <c r="H40" s="453"/>
      <c r="I40" s="453"/>
      <c r="J40" s="453"/>
      <c r="K40" s="453"/>
      <c r="L40" s="453"/>
      <c r="M40" s="453"/>
      <c r="N40" s="453"/>
    </row>
    <row r="41" spans="1:14" s="445" customFormat="1">
      <c r="A41" s="496"/>
      <c r="B41" s="488"/>
      <c r="C41" s="444"/>
      <c r="E41" s="449"/>
      <c r="F41" s="446"/>
      <c r="H41" s="453"/>
      <c r="I41" s="453"/>
      <c r="J41" s="453"/>
      <c r="K41" s="453"/>
      <c r="L41" s="453"/>
      <c r="M41" s="453"/>
      <c r="N41" s="453"/>
    </row>
    <row r="42" spans="1:14" s="445" customFormat="1">
      <c r="A42" s="496"/>
      <c r="B42" s="488"/>
      <c r="C42" s="444"/>
      <c r="E42" s="449"/>
      <c r="F42" s="446"/>
      <c r="H42" s="453"/>
      <c r="I42" s="453"/>
      <c r="J42" s="453"/>
      <c r="K42" s="453"/>
      <c r="L42" s="453"/>
      <c r="M42" s="453"/>
      <c r="N42" s="453"/>
    </row>
    <row r="43" spans="1:14" s="445" customFormat="1">
      <c r="A43" s="496"/>
      <c r="B43" s="488"/>
      <c r="C43" s="444"/>
      <c r="E43" s="449"/>
      <c r="F43" s="446"/>
      <c r="H43" s="453"/>
      <c r="I43" s="453"/>
      <c r="J43" s="453"/>
      <c r="K43" s="453"/>
      <c r="L43" s="453"/>
      <c r="M43" s="453"/>
      <c r="N43" s="453"/>
    </row>
    <row r="44" spans="1:14" s="445" customFormat="1">
      <c r="A44" s="496"/>
      <c r="B44" s="488"/>
      <c r="C44" s="444"/>
      <c r="E44" s="449"/>
      <c r="F44" s="446"/>
      <c r="H44" s="453"/>
      <c r="I44" s="453"/>
      <c r="J44" s="453"/>
      <c r="K44" s="453"/>
      <c r="L44" s="453"/>
      <c r="M44" s="453"/>
      <c r="N44" s="453"/>
    </row>
    <row r="45" spans="1:14" s="445" customFormat="1">
      <c r="A45" s="496"/>
      <c r="B45" s="488"/>
      <c r="C45" s="444"/>
      <c r="E45" s="449"/>
      <c r="F45" s="446"/>
      <c r="H45" s="453"/>
      <c r="I45" s="453"/>
      <c r="J45" s="453"/>
      <c r="K45" s="453"/>
      <c r="L45" s="453"/>
      <c r="M45" s="453"/>
      <c r="N45" s="453"/>
    </row>
    <row r="46" spans="1:14" s="445" customFormat="1">
      <c r="A46" s="496"/>
      <c r="B46" s="488"/>
      <c r="C46" s="444"/>
      <c r="E46" s="449"/>
      <c r="F46" s="446"/>
      <c r="H46" s="453"/>
      <c r="I46" s="453"/>
      <c r="J46" s="453"/>
      <c r="K46" s="453"/>
      <c r="L46" s="453"/>
      <c r="M46" s="453"/>
      <c r="N46" s="453"/>
    </row>
    <row r="47" spans="1:14" s="445" customFormat="1">
      <c r="A47" s="496"/>
      <c r="B47" s="488"/>
      <c r="C47" s="444"/>
      <c r="E47" s="449"/>
      <c r="F47" s="446"/>
      <c r="H47" s="453"/>
      <c r="I47" s="453"/>
      <c r="J47" s="453"/>
      <c r="K47" s="453"/>
      <c r="L47" s="453"/>
      <c r="M47" s="453"/>
      <c r="N47" s="453"/>
    </row>
    <row r="48" spans="1:14" s="445" customFormat="1">
      <c r="A48" s="496"/>
      <c r="B48" s="488"/>
      <c r="C48" s="444"/>
      <c r="E48" s="449"/>
      <c r="F48" s="446"/>
      <c r="H48" s="453"/>
      <c r="I48" s="453"/>
      <c r="J48" s="453"/>
      <c r="K48" s="453"/>
      <c r="L48" s="453"/>
      <c r="M48" s="453"/>
      <c r="N48" s="453"/>
    </row>
    <row r="49" spans="1:14" s="445" customFormat="1">
      <c r="A49" s="496"/>
      <c r="B49" s="488"/>
      <c r="C49" s="444"/>
      <c r="E49" s="449"/>
      <c r="F49" s="446"/>
      <c r="H49" s="453"/>
      <c r="I49" s="453"/>
      <c r="J49" s="453"/>
      <c r="K49" s="453"/>
      <c r="L49" s="453"/>
      <c r="M49" s="453"/>
      <c r="N49" s="453"/>
    </row>
    <row r="50" spans="1:14" s="445" customFormat="1">
      <c r="A50" s="496"/>
      <c r="B50" s="488"/>
      <c r="C50" s="444"/>
      <c r="E50" s="449"/>
      <c r="F50" s="446"/>
      <c r="H50" s="453"/>
      <c r="I50" s="453"/>
      <c r="J50" s="453"/>
      <c r="K50" s="453"/>
      <c r="L50" s="453"/>
      <c r="M50" s="453"/>
      <c r="N50" s="453"/>
    </row>
    <row r="51" spans="1:14" s="445" customFormat="1">
      <c r="A51" s="496"/>
      <c r="B51" s="488"/>
      <c r="C51" s="444"/>
      <c r="E51" s="449"/>
      <c r="F51" s="446"/>
      <c r="H51" s="453"/>
      <c r="I51" s="453"/>
      <c r="J51" s="453"/>
      <c r="K51" s="453"/>
      <c r="L51" s="453"/>
      <c r="M51" s="453"/>
      <c r="N51" s="453"/>
    </row>
    <row r="52" spans="1:14" s="445" customFormat="1">
      <c r="A52" s="496"/>
      <c r="B52" s="488"/>
      <c r="C52" s="444"/>
      <c r="E52" s="449"/>
      <c r="F52" s="446"/>
      <c r="H52" s="453"/>
      <c r="I52" s="453"/>
      <c r="J52" s="453"/>
      <c r="K52" s="453"/>
      <c r="L52" s="453"/>
      <c r="M52" s="453"/>
      <c r="N52" s="453"/>
    </row>
    <row r="53" spans="1:14" s="445" customFormat="1">
      <c r="A53" s="496"/>
      <c r="B53" s="488"/>
      <c r="C53" s="444"/>
      <c r="E53" s="449"/>
      <c r="F53" s="446"/>
      <c r="H53" s="453"/>
      <c r="I53" s="453"/>
      <c r="J53" s="453"/>
      <c r="K53" s="453"/>
      <c r="L53" s="453"/>
      <c r="M53" s="453"/>
      <c r="N53" s="453"/>
    </row>
    <row r="54" spans="1:14" s="445" customFormat="1">
      <c r="A54" s="496"/>
      <c r="B54" s="488"/>
      <c r="C54" s="444"/>
      <c r="E54" s="449"/>
      <c r="F54" s="446"/>
      <c r="H54" s="453"/>
      <c r="I54" s="453"/>
      <c r="J54" s="453"/>
      <c r="K54" s="453"/>
      <c r="L54" s="453"/>
      <c r="M54" s="453"/>
      <c r="N54" s="453"/>
    </row>
    <row r="55" spans="1:14" s="445" customFormat="1">
      <c r="A55" s="496"/>
      <c r="B55" s="488"/>
      <c r="C55" s="444"/>
      <c r="E55" s="449"/>
      <c r="F55" s="446"/>
      <c r="H55" s="453"/>
      <c r="I55" s="453"/>
      <c r="J55" s="453"/>
      <c r="K55" s="453"/>
      <c r="L55" s="453"/>
      <c r="M55" s="453"/>
      <c r="N55" s="453"/>
    </row>
    <row r="56" spans="1:14" s="445" customFormat="1">
      <c r="A56" s="496"/>
      <c r="B56" s="488"/>
      <c r="C56" s="444"/>
      <c r="E56" s="449"/>
      <c r="F56" s="446"/>
      <c r="H56" s="453"/>
      <c r="I56" s="453"/>
      <c r="J56" s="453"/>
      <c r="K56" s="453"/>
      <c r="L56" s="453"/>
      <c r="M56" s="453"/>
      <c r="N56" s="453"/>
    </row>
    <row r="57" spans="1:14" s="445" customFormat="1">
      <c r="A57" s="496"/>
      <c r="B57" s="488"/>
      <c r="C57" s="444"/>
      <c r="E57" s="449"/>
      <c r="F57" s="446"/>
      <c r="H57" s="453"/>
      <c r="I57" s="453"/>
      <c r="J57" s="453"/>
      <c r="K57" s="453"/>
      <c r="L57" s="453"/>
      <c r="M57" s="453"/>
      <c r="N57" s="453"/>
    </row>
    <row r="58" spans="1:14" s="445" customFormat="1">
      <c r="A58" s="496"/>
      <c r="B58" s="488"/>
      <c r="C58" s="444"/>
      <c r="E58" s="449"/>
      <c r="F58" s="446"/>
      <c r="H58" s="453"/>
      <c r="I58" s="453"/>
      <c r="J58" s="453"/>
      <c r="K58" s="453"/>
      <c r="L58" s="453"/>
      <c r="M58" s="453"/>
      <c r="N58" s="453"/>
    </row>
    <row r="59" spans="1:14" s="445" customFormat="1">
      <c r="A59" s="496"/>
      <c r="B59" s="488"/>
      <c r="C59" s="444"/>
      <c r="E59" s="449"/>
      <c r="F59" s="446"/>
      <c r="H59" s="453"/>
      <c r="I59" s="453"/>
      <c r="J59" s="453"/>
      <c r="K59" s="453"/>
      <c r="L59" s="453"/>
      <c r="M59" s="453"/>
      <c r="N59" s="453"/>
    </row>
    <row r="60" spans="1:14" s="445" customFormat="1">
      <c r="A60" s="496"/>
      <c r="B60" s="488"/>
      <c r="C60" s="444"/>
      <c r="E60" s="449"/>
      <c r="F60" s="446"/>
      <c r="H60" s="453"/>
      <c r="I60" s="453"/>
      <c r="J60" s="453"/>
      <c r="K60" s="453"/>
      <c r="L60" s="453"/>
      <c r="M60" s="453"/>
      <c r="N60" s="453"/>
    </row>
    <row r="61" spans="1:14" s="445" customFormat="1">
      <c r="A61" s="499"/>
      <c r="B61" s="488"/>
      <c r="C61" s="444"/>
      <c r="E61" s="449"/>
      <c r="F61" s="446"/>
      <c r="H61" s="453"/>
      <c r="I61" s="453"/>
      <c r="J61" s="453"/>
      <c r="K61" s="453"/>
      <c r="L61" s="453"/>
      <c r="M61" s="453"/>
      <c r="N61" s="453"/>
    </row>
    <row r="62" spans="1:14" s="445" customFormat="1">
      <c r="A62" s="499"/>
      <c r="B62" s="488"/>
      <c r="C62" s="444"/>
      <c r="E62" s="449"/>
      <c r="F62" s="446"/>
      <c r="H62" s="453"/>
      <c r="I62" s="453"/>
      <c r="J62" s="453"/>
      <c r="K62" s="453"/>
      <c r="L62" s="453"/>
      <c r="M62" s="453"/>
      <c r="N62" s="453"/>
    </row>
    <row r="63" spans="1:14" s="445" customFormat="1">
      <c r="A63" s="499"/>
      <c r="B63" s="488"/>
      <c r="C63" s="444"/>
      <c r="E63" s="449"/>
      <c r="F63" s="446"/>
      <c r="H63" s="453"/>
      <c r="I63" s="453"/>
      <c r="J63" s="453"/>
      <c r="K63" s="453"/>
      <c r="L63" s="453"/>
      <c r="M63" s="453"/>
      <c r="N63" s="453"/>
    </row>
    <row r="64" spans="1:14" s="445" customFormat="1">
      <c r="A64" s="499"/>
      <c r="B64" s="488"/>
      <c r="C64" s="444"/>
      <c r="E64" s="449"/>
      <c r="F64" s="446"/>
      <c r="H64" s="453"/>
      <c r="I64" s="453"/>
      <c r="J64" s="453"/>
      <c r="K64" s="453"/>
      <c r="L64" s="453"/>
      <c r="M64" s="453"/>
      <c r="N64" s="453"/>
    </row>
    <row r="65" spans="1:14" s="445" customFormat="1">
      <c r="A65" s="500"/>
      <c r="B65" s="488"/>
      <c r="C65" s="444"/>
      <c r="E65" s="449"/>
      <c r="F65" s="446"/>
      <c r="H65" s="453"/>
      <c r="I65" s="453"/>
      <c r="J65" s="453"/>
      <c r="K65" s="453"/>
      <c r="L65" s="453"/>
      <c r="M65" s="453"/>
      <c r="N65" s="453"/>
    </row>
    <row r="66" spans="1:14" s="445" customFormat="1">
      <c r="A66" s="500"/>
      <c r="B66" s="488"/>
      <c r="C66" s="444"/>
      <c r="E66" s="449"/>
      <c r="F66" s="446"/>
      <c r="H66" s="453"/>
      <c r="I66" s="453"/>
      <c r="J66" s="453"/>
      <c r="K66" s="453"/>
      <c r="L66" s="453"/>
      <c r="M66" s="453"/>
      <c r="N66" s="453"/>
    </row>
    <row r="67" spans="1:14" s="445" customFormat="1">
      <c r="A67" s="500"/>
      <c r="B67" s="488"/>
      <c r="C67" s="444"/>
      <c r="E67" s="449"/>
      <c r="F67" s="446"/>
      <c r="H67" s="453"/>
      <c r="I67" s="453"/>
      <c r="J67" s="453"/>
      <c r="K67" s="453"/>
      <c r="L67" s="453"/>
      <c r="M67" s="453"/>
      <c r="N67" s="453"/>
    </row>
    <row r="68" spans="1:14" s="445" customFormat="1">
      <c r="A68" s="500"/>
      <c r="B68" s="488"/>
      <c r="C68" s="444"/>
      <c r="E68" s="449"/>
      <c r="F68" s="446"/>
      <c r="H68" s="453"/>
      <c r="I68" s="453"/>
      <c r="J68" s="453"/>
      <c r="K68" s="453"/>
      <c r="L68" s="453"/>
      <c r="M68" s="453"/>
      <c r="N68" s="453"/>
    </row>
    <row r="69" spans="1:14" s="445" customFormat="1">
      <c r="A69" s="500"/>
      <c r="B69" s="488"/>
      <c r="C69" s="444"/>
      <c r="E69" s="449"/>
      <c r="F69" s="446"/>
      <c r="H69" s="453"/>
      <c r="I69" s="453"/>
      <c r="J69" s="453"/>
      <c r="K69" s="453"/>
      <c r="L69" s="453"/>
      <c r="M69" s="453"/>
      <c r="N69" s="453"/>
    </row>
    <row r="70" spans="1:14" s="445" customFormat="1">
      <c r="A70" s="500"/>
      <c r="B70" s="488"/>
      <c r="C70" s="444"/>
      <c r="E70" s="449"/>
      <c r="F70" s="446"/>
      <c r="H70" s="453"/>
      <c r="I70" s="453"/>
      <c r="J70" s="453"/>
      <c r="K70" s="453"/>
      <c r="L70" s="453"/>
      <c r="M70" s="453"/>
      <c r="N70" s="453"/>
    </row>
    <row r="71" spans="1:14" s="445" customFormat="1">
      <c r="A71" s="500"/>
      <c r="B71" s="488"/>
      <c r="C71" s="444"/>
      <c r="E71" s="449"/>
      <c r="F71" s="446"/>
      <c r="H71" s="453"/>
      <c r="I71" s="453"/>
      <c r="J71" s="453"/>
      <c r="K71" s="453"/>
      <c r="L71" s="453"/>
      <c r="M71" s="453"/>
      <c r="N71" s="453"/>
    </row>
    <row r="72" spans="1:14" s="445" customFormat="1">
      <c r="A72" s="500"/>
      <c r="B72" s="501"/>
      <c r="C72" s="444"/>
      <c r="E72" s="449"/>
      <c r="F72" s="446"/>
      <c r="H72" s="453"/>
      <c r="I72" s="453"/>
      <c r="J72" s="453"/>
      <c r="K72" s="453"/>
      <c r="L72" s="453"/>
      <c r="M72" s="453"/>
      <c r="N72" s="453"/>
    </row>
    <row r="73" spans="1:14" s="445" customFormat="1">
      <c r="A73" s="500"/>
      <c r="B73" s="501"/>
      <c r="C73" s="444"/>
      <c r="E73" s="449"/>
      <c r="F73" s="446"/>
      <c r="H73" s="453"/>
      <c r="I73" s="453"/>
      <c r="J73" s="453"/>
      <c r="K73" s="453"/>
      <c r="L73" s="453"/>
      <c r="M73" s="453"/>
      <c r="N73" s="453"/>
    </row>
    <row r="74" spans="1:14" s="445" customFormat="1">
      <c r="A74" s="500"/>
      <c r="B74" s="501"/>
      <c r="C74" s="444"/>
      <c r="E74" s="449"/>
      <c r="F74" s="446"/>
      <c r="H74" s="453"/>
      <c r="I74" s="453"/>
      <c r="J74" s="453"/>
      <c r="K74" s="453"/>
      <c r="L74" s="453"/>
      <c r="M74" s="453"/>
      <c r="N74" s="453"/>
    </row>
    <row r="75" spans="1:14" s="445" customFormat="1">
      <c r="A75" s="500"/>
      <c r="B75" s="501"/>
      <c r="C75" s="444"/>
      <c r="E75" s="449"/>
      <c r="F75" s="446"/>
      <c r="H75" s="453"/>
      <c r="I75" s="453"/>
      <c r="J75" s="453"/>
      <c r="K75" s="453"/>
      <c r="L75" s="453"/>
      <c r="M75" s="453"/>
      <c r="N75" s="453"/>
    </row>
    <row r="76" spans="1:14" s="445" customFormat="1">
      <c r="A76" s="500"/>
      <c r="B76" s="501"/>
      <c r="C76" s="444"/>
      <c r="E76" s="449"/>
      <c r="F76" s="446"/>
      <c r="H76" s="453"/>
      <c r="I76" s="453"/>
      <c r="J76" s="453"/>
      <c r="K76" s="453"/>
      <c r="L76" s="453"/>
      <c r="M76" s="453"/>
      <c r="N76" s="453"/>
    </row>
    <row r="77" spans="1:14" s="445" customFormat="1">
      <c r="A77" s="500"/>
      <c r="B77" s="501"/>
      <c r="C77" s="444"/>
      <c r="E77" s="449"/>
      <c r="F77" s="446"/>
      <c r="H77" s="453"/>
      <c r="I77" s="453"/>
      <c r="J77" s="453"/>
      <c r="K77" s="453"/>
      <c r="L77" s="453"/>
      <c r="M77" s="453"/>
      <c r="N77" s="453"/>
    </row>
    <row r="78" spans="1:14" s="445" customFormat="1">
      <c r="A78" s="500"/>
      <c r="B78" s="501"/>
      <c r="C78" s="444"/>
      <c r="E78" s="449"/>
      <c r="F78" s="446"/>
      <c r="H78" s="453"/>
      <c r="I78" s="453"/>
      <c r="J78" s="453"/>
      <c r="K78" s="453"/>
      <c r="L78" s="453"/>
      <c r="M78" s="453"/>
      <c r="N78" s="453"/>
    </row>
    <row r="79" spans="1:14" s="445" customFormat="1">
      <c r="A79" s="500"/>
      <c r="B79" s="502"/>
      <c r="C79" s="474"/>
      <c r="E79" s="449"/>
      <c r="F79" s="446"/>
      <c r="H79" s="453"/>
      <c r="I79" s="453"/>
      <c r="J79" s="453"/>
      <c r="K79" s="453"/>
      <c r="L79" s="453"/>
      <c r="M79" s="453"/>
      <c r="N79" s="453"/>
    </row>
    <row r="80" spans="1:14" s="445" customFormat="1">
      <c r="A80" s="500"/>
      <c r="B80" s="475"/>
      <c r="C80" s="474"/>
      <c r="E80" s="449"/>
      <c r="F80" s="446"/>
      <c r="H80" s="453"/>
      <c r="I80" s="453"/>
      <c r="J80" s="453"/>
      <c r="K80" s="453"/>
      <c r="L80" s="453"/>
      <c r="M80" s="453"/>
      <c r="N80" s="453"/>
    </row>
    <row r="81" spans="1:14" s="445" customFormat="1">
      <c r="A81" s="500"/>
      <c r="B81" s="475"/>
      <c r="C81" s="474"/>
      <c r="E81" s="449"/>
      <c r="F81" s="446"/>
      <c r="H81" s="453"/>
      <c r="I81" s="453"/>
      <c r="J81" s="453"/>
      <c r="K81" s="453"/>
      <c r="L81" s="453"/>
      <c r="M81" s="453"/>
      <c r="N81" s="453"/>
    </row>
  </sheetData>
  <printOptions horizontalCentered="1"/>
  <pageMargins left="0.78740157480314965" right="0.39370078740157483" top="0.74803149606299213" bottom="0.74803149606299213" header="0.31496062992125984" footer="0.31496062992125984"/>
  <pageSetup paperSize="9" scale="94" orientation="portrait" r:id="rId1"/>
  <headerFooter>
    <oddHeader xml:space="preserve">&amp;C </oddHeader>
    <oddFooter>&amp;L&amp;8Umestitev parkirnih zapornic na območju SBNG&amp;C&amp;8&amp;P&amp;R&amp;8&amp;A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BreakPreview" zoomScaleNormal="100" zoomScaleSheetLayoutView="100" workbookViewId="0">
      <selection activeCell="F36" sqref="F36"/>
    </sheetView>
  </sheetViews>
  <sheetFormatPr defaultRowHeight="15"/>
  <cols>
    <col min="1" max="1" width="4.42578125" customWidth="1"/>
    <col min="2" max="2" width="40.42578125" customWidth="1"/>
    <col min="3" max="3" width="6.28515625" customWidth="1"/>
    <col min="4" max="4" width="7.5703125" customWidth="1"/>
    <col min="5" max="5" width="2.42578125" customWidth="1"/>
    <col min="6" max="6" width="19.5703125" customWidth="1"/>
  </cols>
  <sheetData>
    <row r="1" spans="1:6" ht="18">
      <c r="A1" s="16" t="s">
        <v>5</v>
      </c>
      <c r="B1" s="17"/>
      <c r="C1" s="18"/>
      <c r="D1" s="19"/>
      <c r="E1" s="20"/>
      <c r="F1" s="20"/>
    </row>
    <row r="2" spans="1:6" ht="18">
      <c r="A2" s="16"/>
      <c r="B2" s="17"/>
      <c r="C2" s="18"/>
      <c r="D2" s="19"/>
      <c r="E2" s="20"/>
      <c r="F2" s="20"/>
    </row>
    <row r="3" spans="1:6" ht="15.75">
      <c r="A3" s="21" t="s">
        <v>169</v>
      </c>
      <c r="B3" s="22"/>
      <c r="C3" s="23"/>
      <c r="D3" s="24"/>
      <c r="E3" s="25"/>
      <c r="F3" s="25"/>
    </row>
    <row r="4" spans="1:6" ht="18">
      <c r="A4" s="259"/>
      <c r="B4" s="16"/>
      <c r="C4" s="18"/>
      <c r="D4" s="19"/>
      <c r="E4" s="20"/>
      <c r="F4" s="20"/>
    </row>
    <row r="5" spans="1:6" ht="19.5" thickBot="1">
      <c r="A5" s="27" t="s">
        <v>6</v>
      </c>
      <c r="B5" s="28"/>
      <c r="C5" s="29"/>
      <c r="D5" s="30"/>
      <c r="E5" s="31"/>
      <c r="F5" s="31"/>
    </row>
    <row r="6" spans="1:6">
      <c r="A6" s="32"/>
      <c r="B6" s="33"/>
      <c r="C6" s="32"/>
      <c r="D6" s="34"/>
      <c r="E6" s="35"/>
      <c r="F6" s="35"/>
    </row>
    <row r="7" spans="1:6">
      <c r="A7" s="36" t="s">
        <v>7</v>
      </c>
      <c r="B7" s="37"/>
      <c r="C7" s="36"/>
      <c r="D7" s="36"/>
      <c r="E7" s="36"/>
      <c r="F7" s="36"/>
    </row>
    <row r="8" spans="1:6">
      <c r="A8" s="38"/>
      <c r="B8" s="39"/>
      <c r="C8" s="40"/>
      <c r="D8" s="41"/>
      <c r="E8" s="42"/>
      <c r="F8" s="42" t="s">
        <v>8</v>
      </c>
    </row>
    <row r="9" spans="1:6">
      <c r="A9" s="43"/>
      <c r="B9" s="44"/>
      <c r="C9" s="45"/>
      <c r="D9" s="46"/>
      <c r="E9" s="47"/>
      <c r="F9" s="47"/>
    </row>
    <row r="10" spans="1:6">
      <c r="A10" s="48"/>
      <c r="B10" s="49"/>
      <c r="C10" s="50"/>
      <c r="D10" s="51"/>
      <c r="E10" s="48"/>
      <c r="F10" s="52"/>
    </row>
    <row r="11" spans="1:6" ht="45">
      <c r="A11" s="53"/>
      <c r="B11" s="308" t="s">
        <v>174</v>
      </c>
      <c r="C11" s="55"/>
      <c r="D11" s="56"/>
      <c r="E11" s="55"/>
      <c r="F11" s="290">
        <f>SUM(F12:F13)</f>
        <v>0</v>
      </c>
    </row>
    <row r="12" spans="1:6" s="305" customFormat="1">
      <c r="A12" s="53"/>
      <c r="B12" s="378" t="s">
        <v>164</v>
      </c>
      <c r="C12" s="55"/>
      <c r="D12" s="56"/>
      <c r="E12" s="55"/>
      <c r="F12" s="290">
        <f>+CESTE!G149</f>
        <v>0</v>
      </c>
    </row>
    <row r="13" spans="1:6" s="305" customFormat="1">
      <c r="A13" s="53"/>
      <c r="B13" s="378" t="s">
        <v>113</v>
      </c>
      <c r="C13" s="55"/>
      <c r="D13" s="56"/>
      <c r="E13" s="55"/>
      <c r="F13" s="290">
        <f>+'METERONA KANALIZACIJA'!G81</f>
        <v>0</v>
      </c>
    </row>
    <row r="14" spans="1:6" s="305" customFormat="1">
      <c r="A14" s="53"/>
      <c r="B14" s="378"/>
      <c r="C14" s="55"/>
      <c r="D14" s="56"/>
      <c r="E14" s="55"/>
      <c r="F14" s="290"/>
    </row>
    <row r="15" spans="1:6" s="305" customFormat="1" ht="30">
      <c r="A15" s="307"/>
      <c r="B15" s="308" t="s">
        <v>173</v>
      </c>
      <c r="C15" s="309"/>
      <c r="D15" s="310"/>
      <c r="E15" s="309"/>
      <c r="F15" s="311">
        <f>+F16+F20+F26</f>
        <v>0</v>
      </c>
    </row>
    <row r="16" spans="1:6" s="305" customFormat="1" ht="16.5">
      <c r="A16" s="307"/>
      <c r="B16" s="515" t="s">
        <v>476</v>
      </c>
      <c r="C16" s="309"/>
      <c r="D16" s="310"/>
      <c r="E16" s="309"/>
      <c r="F16" s="311">
        <f>SUM(F17:F18)</f>
        <v>0</v>
      </c>
    </row>
    <row r="17" spans="1:6" s="305" customFormat="1" ht="16.5">
      <c r="A17" s="307"/>
      <c r="B17" s="516" t="s">
        <v>181</v>
      </c>
      <c r="C17" s="309"/>
      <c r="D17" s="310"/>
      <c r="E17" s="309"/>
      <c r="F17" s="311">
        <f>+'GD-park. sistem'!F121</f>
        <v>0</v>
      </c>
    </row>
    <row r="18" spans="1:6" s="305" customFormat="1">
      <c r="A18" s="307"/>
      <c r="B18" s="517" t="s">
        <v>251</v>
      </c>
      <c r="C18" s="309"/>
      <c r="D18" s="310"/>
      <c r="E18" s="309"/>
      <c r="F18" s="311">
        <f>+'GD-CR'!F83</f>
        <v>0</v>
      </c>
    </row>
    <row r="19" spans="1:6" s="305" customFormat="1">
      <c r="A19" s="307"/>
      <c r="B19" s="308"/>
      <c r="C19" s="309"/>
      <c r="D19" s="310"/>
      <c r="E19" s="309"/>
      <c r="F19" s="311"/>
    </row>
    <row r="20" spans="1:6" s="305" customFormat="1" ht="16.5">
      <c r="A20" s="307"/>
      <c r="B20" s="515" t="s">
        <v>477</v>
      </c>
      <c r="C20" s="309"/>
      <c r="D20" s="310"/>
      <c r="E20" s="309"/>
      <c r="F20" s="311">
        <f>SUM(F21:F24)</f>
        <v>0</v>
      </c>
    </row>
    <row r="21" spans="1:6" s="305" customFormat="1" ht="16.5">
      <c r="A21" s="307"/>
      <c r="B21" s="516" t="s">
        <v>273</v>
      </c>
      <c r="C21" s="309"/>
      <c r="D21" s="310"/>
      <c r="E21" s="309"/>
      <c r="F21" s="311">
        <f>+'EI. dela-vod. mat.'!F38</f>
        <v>0</v>
      </c>
    </row>
    <row r="22" spans="1:6" s="305" customFormat="1">
      <c r="A22" s="307"/>
      <c r="B22" s="517" t="s">
        <v>293</v>
      </c>
      <c r="C22" s="309"/>
      <c r="D22" s="310"/>
      <c r="E22" s="309"/>
      <c r="F22" s="311">
        <f>+'EI dela-električni sestavi'!F69</f>
        <v>0</v>
      </c>
    </row>
    <row r="23" spans="1:6" s="305" customFormat="1">
      <c r="A23" s="307"/>
      <c r="B23" s="517" t="s">
        <v>181</v>
      </c>
      <c r="C23" s="309"/>
      <c r="D23" s="310"/>
      <c r="E23" s="309"/>
      <c r="F23" s="311">
        <f>+'EI dela-park. sist._vdnzr.'!F90</f>
        <v>0</v>
      </c>
    </row>
    <row r="24" spans="1:6" s="305" customFormat="1">
      <c r="A24" s="307"/>
      <c r="B24" s="517" t="s">
        <v>251</v>
      </c>
      <c r="C24" s="309"/>
      <c r="D24" s="310"/>
      <c r="E24" s="309"/>
      <c r="F24" s="311">
        <f>+'EI dela-CR'!F30</f>
        <v>0</v>
      </c>
    </row>
    <row r="25" spans="1:6" s="305" customFormat="1">
      <c r="A25" s="307"/>
      <c r="B25" s="308"/>
      <c r="C25" s="309"/>
      <c r="D25" s="310"/>
      <c r="E25" s="309"/>
      <c r="F25" s="311"/>
    </row>
    <row r="26" spans="1:6" s="305" customFormat="1" ht="16.5">
      <c r="A26" s="307"/>
      <c r="B26" s="515" t="s">
        <v>478</v>
      </c>
      <c r="C26" s="309"/>
      <c r="D26" s="310"/>
      <c r="E26" s="309"/>
      <c r="F26" s="311">
        <f>+Ostalo!F18</f>
        <v>0</v>
      </c>
    </row>
    <row r="27" spans="1:6" s="305" customFormat="1">
      <c r="A27" s="307"/>
      <c r="B27" s="308"/>
      <c r="C27" s="309"/>
      <c r="D27" s="310"/>
      <c r="E27" s="309"/>
      <c r="F27" s="311"/>
    </row>
    <row r="28" spans="1:6" s="305" customFormat="1">
      <c r="A28" s="307"/>
      <c r="B28" s="308" t="s">
        <v>176</v>
      </c>
      <c r="C28" s="309"/>
      <c r="D28" s="310"/>
      <c r="E28" s="309"/>
      <c r="F28" s="311"/>
    </row>
    <row r="29" spans="1:6" s="305" customFormat="1" ht="30">
      <c r="A29" s="307"/>
      <c r="B29" s="308" t="s">
        <v>175</v>
      </c>
      <c r="C29" s="309"/>
      <c r="D29" s="310"/>
      <c r="E29" s="309"/>
      <c r="F29" s="311">
        <f>(F11+F15)*0.07</f>
        <v>0</v>
      </c>
    </row>
    <row r="30" spans="1:6" s="305" customFormat="1">
      <c r="A30" s="307"/>
      <c r="C30" s="309"/>
      <c r="D30" s="310"/>
      <c r="E30" s="309"/>
      <c r="F30" s="311"/>
    </row>
    <row r="31" spans="1:6" ht="15.75" thickBot="1">
      <c r="A31" s="57"/>
      <c r="B31" s="58"/>
      <c r="C31" s="59"/>
      <c r="D31" s="60"/>
      <c r="E31" s="59"/>
      <c r="F31" s="291"/>
    </row>
    <row r="32" spans="1:6" ht="15.75" thickTop="1">
      <c r="A32" s="61"/>
      <c r="B32" s="62"/>
      <c r="C32" s="63"/>
      <c r="D32" s="64"/>
      <c r="E32" s="64"/>
      <c r="F32" s="292"/>
    </row>
    <row r="33" spans="1:6">
      <c r="A33" s="65"/>
      <c r="B33" s="66"/>
      <c r="C33" s="55"/>
      <c r="D33" s="56" t="s">
        <v>9</v>
      </c>
      <c r="E33" s="55"/>
      <c r="F33" s="290">
        <f>+F11+F15+F28+F29</f>
        <v>0</v>
      </c>
    </row>
    <row r="34" spans="1:6">
      <c r="A34" s="67"/>
      <c r="B34" s="68"/>
      <c r="C34" s="67"/>
      <c r="D34" s="69"/>
      <c r="E34" s="36"/>
      <c r="F34" s="281"/>
    </row>
    <row r="35" spans="1:6">
      <c r="A35" s="65"/>
      <c r="B35" s="66"/>
      <c r="C35" s="70">
        <v>0.22</v>
      </c>
      <c r="D35" s="56" t="s">
        <v>10</v>
      </c>
      <c r="E35" s="55"/>
      <c r="F35" s="290">
        <f>+F33*0.22</f>
        <v>0</v>
      </c>
    </row>
    <row r="36" spans="1:6" ht="15.75" thickBot="1">
      <c r="A36" s="57"/>
      <c r="B36" s="58"/>
      <c r="C36" s="59"/>
      <c r="D36" s="60"/>
      <c r="E36" s="59"/>
      <c r="F36" s="291"/>
    </row>
    <row r="37" spans="1:6" ht="15.75" thickTop="1">
      <c r="A37" s="61"/>
      <c r="B37" s="62"/>
      <c r="C37" s="63"/>
      <c r="D37" s="64"/>
      <c r="E37" s="64"/>
      <c r="F37" s="292"/>
    </row>
    <row r="38" spans="1:6">
      <c r="A38" s="65"/>
      <c r="B38" s="66"/>
      <c r="C38" s="55"/>
      <c r="D38" s="56" t="s">
        <v>11</v>
      </c>
      <c r="E38" s="55"/>
      <c r="F38" s="290">
        <f>+F35+F33</f>
        <v>0</v>
      </c>
    </row>
    <row r="39" spans="1:6">
      <c r="A39" s="67"/>
      <c r="B39" s="71"/>
      <c r="C39" s="72"/>
      <c r="D39" s="73"/>
      <c r="E39" s="26"/>
      <c r="F39" s="26"/>
    </row>
  </sheetData>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tabSelected="1" view="pageBreakPreview" zoomScaleNormal="100" zoomScaleSheetLayoutView="100" workbookViewId="0">
      <selection activeCell="B38" sqref="B38"/>
    </sheetView>
  </sheetViews>
  <sheetFormatPr defaultColWidth="8.7109375" defaultRowHeight="16.5"/>
  <cols>
    <col min="1" max="1" width="6.28515625" style="444" customWidth="1"/>
    <col min="2" max="2" width="83.85546875" style="488" customWidth="1"/>
    <col min="3" max="3" width="2.7109375" style="488" customWidth="1"/>
    <col min="4" max="4" width="10.85546875" style="488" customWidth="1"/>
    <col min="5" max="16384" width="8.7109375" style="488"/>
  </cols>
  <sheetData>
    <row r="1" spans="1:3" ht="16.5" customHeight="1">
      <c r="B1" s="503"/>
    </row>
    <row r="2" spans="1:3" ht="16.5" customHeight="1">
      <c r="A2" s="504" t="s">
        <v>408</v>
      </c>
      <c r="B2" s="505"/>
      <c r="C2" s="506"/>
    </row>
    <row r="3" spans="1:3" ht="33">
      <c r="A3" s="507"/>
      <c r="B3" s="488" t="s">
        <v>409</v>
      </c>
      <c r="C3" s="506"/>
    </row>
    <row r="4" spans="1:3" ht="5.0999999999999996" customHeight="1">
      <c r="A4" s="507"/>
      <c r="C4" s="506"/>
    </row>
    <row r="5" spans="1:3" ht="33">
      <c r="A5" s="507"/>
      <c r="B5" s="488" t="s">
        <v>410</v>
      </c>
      <c r="C5" s="506"/>
    </row>
    <row r="6" spans="1:3" ht="5.0999999999999996" customHeight="1">
      <c r="A6" s="507"/>
      <c r="C6" s="506"/>
    </row>
    <row r="7" spans="1:3">
      <c r="A7" s="507"/>
      <c r="B7" s="488" t="s">
        <v>411</v>
      </c>
      <c r="C7" s="506"/>
    </row>
    <row r="8" spans="1:3" ht="5.0999999999999996" customHeight="1">
      <c r="A8" s="507"/>
      <c r="C8" s="506"/>
    </row>
    <row r="9" spans="1:3" ht="33">
      <c r="A9" s="507"/>
      <c r="B9" s="488" t="s">
        <v>412</v>
      </c>
    </row>
    <row r="10" spans="1:3" ht="5.0999999999999996" customHeight="1">
      <c r="A10" s="507"/>
    </row>
    <row r="11" spans="1:3" s="508" customFormat="1" ht="49.5">
      <c r="A11" s="507"/>
      <c r="B11" s="488" t="s">
        <v>481</v>
      </c>
    </row>
    <row r="12" spans="1:3" s="508" customFormat="1" ht="5.0999999999999996" customHeight="1">
      <c r="A12" s="507"/>
      <c r="B12" s="488"/>
    </row>
    <row r="13" spans="1:3" s="508" customFormat="1" ht="66">
      <c r="A13" s="507"/>
      <c r="B13" s="488" t="s">
        <v>413</v>
      </c>
    </row>
    <row r="14" spans="1:3" s="508" customFormat="1" ht="5.0999999999999996" customHeight="1">
      <c r="A14" s="507"/>
      <c r="B14" s="488"/>
    </row>
    <row r="15" spans="1:3" s="508" customFormat="1" ht="49.5">
      <c r="A15" s="507"/>
      <c r="B15" s="488" t="s">
        <v>414</v>
      </c>
    </row>
    <row r="16" spans="1:3" s="509" customFormat="1" ht="10.15" customHeight="1">
      <c r="A16" s="507"/>
      <c r="B16" s="488"/>
    </row>
    <row r="17" spans="1:3" s="508" customFormat="1" ht="33">
      <c r="A17" s="510"/>
      <c r="B17" s="511" t="s">
        <v>415</v>
      </c>
      <c r="C17" s="512"/>
    </row>
    <row r="18" spans="1:3" s="508" customFormat="1" ht="49.5">
      <c r="A18" s="513" t="s">
        <v>416</v>
      </c>
      <c r="B18" s="488" t="s">
        <v>417</v>
      </c>
    </row>
    <row r="19" spans="1:3" s="508" customFormat="1">
      <c r="A19" s="513"/>
      <c r="B19" s="488"/>
    </row>
    <row r="20" spans="1:3" s="508" customFormat="1" ht="33">
      <c r="A20" s="513" t="s">
        <v>418</v>
      </c>
      <c r="B20" s="488" t="s">
        <v>419</v>
      </c>
      <c r="C20" s="514"/>
    </row>
    <row r="21" spans="1:3" s="508" customFormat="1">
      <c r="A21" s="513"/>
      <c r="B21" s="488"/>
    </row>
    <row r="22" spans="1:3" s="508" customFormat="1">
      <c r="A22" s="513" t="s">
        <v>420</v>
      </c>
      <c r="B22" s="488" t="s">
        <v>421</v>
      </c>
    </row>
    <row r="23" spans="1:3" s="508" customFormat="1">
      <c r="A23" s="513"/>
      <c r="B23" s="488"/>
    </row>
    <row r="24" spans="1:3" s="508" customFormat="1" ht="33">
      <c r="A24" s="513" t="s">
        <v>422</v>
      </c>
      <c r="B24" s="488" t="s">
        <v>423</v>
      </c>
    </row>
    <row r="25" spans="1:3" s="508" customFormat="1">
      <c r="A25" s="513"/>
      <c r="B25" s="488"/>
    </row>
    <row r="26" spans="1:3" s="508" customFormat="1" ht="33">
      <c r="A26" s="513" t="s">
        <v>424</v>
      </c>
      <c r="B26" s="488" t="s">
        <v>425</v>
      </c>
    </row>
    <row r="27" spans="1:3" s="508" customFormat="1">
      <c r="A27" s="513"/>
      <c r="B27" s="488"/>
    </row>
    <row r="28" spans="1:3" s="508" customFormat="1" ht="33">
      <c r="A28" s="513" t="s">
        <v>426</v>
      </c>
      <c r="B28" s="488" t="s">
        <v>427</v>
      </c>
    </row>
    <row r="29" spans="1:3" s="508" customFormat="1">
      <c r="A29" s="513"/>
      <c r="B29" s="488"/>
    </row>
    <row r="30" spans="1:3" s="508" customFormat="1" ht="49.5">
      <c r="A30" s="513" t="s">
        <v>428</v>
      </c>
      <c r="B30" s="488" t="s">
        <v>429</v>
      </c>
    </row>
    <row r="31" spans="1:3" s="508" customFormat="1">
      <c r="A31" s="513"/>
      <c r="B31" s="488"/>
    </row>
    <row r="32" spans="1:3" s="508" customFormat="1">
      <c r="A32" s="513" t="s">
        <v>430</v>
      </c>
      <c r="B32" s="488" t="s">
        <v>431</v>
      </c>
    </row>
    <row r="33" spans="1:2" s="508" customFormat="1">
      <c r="A33" s="513"/>
      <c r="B33" s="488"/>
    </row>
    <row r="34" spans="1:2" s="508" customFormat="1">
      <c r="A34" s="513" t="s">
        <v>432</v>
      </c>
      <c r="B34" s="488" t="s">
        <v>433</v>
      </c>
    </row>
    <row r="35" spans="1:2" s="508" customFormat="1">
      <c r="A35" s="513"/>
      <c r="B35" s="488"/>
    </row>
    <row r="36" spans="1:2" s="508" customFormat="1">
      <c r="A36" s="513" t="s">
        <v>434</v>
      </c>
      <c r="B36" s="488" t="s">
        <v>435</v>
      </c>
    </row>
    <row r="37" spans="1:2" s="508" customFormat="1">
      <c r="A37" s="513"/>
      <c r="B37" s="488"/>
    </row>
    <row r="38" spans="1:2" s="508" customFormat="1" ht="66">
      <c r="A38" s="513" t="s">
        <v>436</v>
      </c>
      <c r="B38" s="488" t="s">
        <v>437</v>
      </c>
    </row>
    <row r="39" spans="1:2" s="508" customFormat="1">
      <c r="A39" s="513"/>
      <c r="B39" s="488"/>
    </row>
    <row r="40" spans="1:2" s="508" customFormat="1" ht="49.5">
      <c r="A40" s="513" t="s">
        <v>438</v>
      </c>
      <c r="B40" s="488" t="s">
        <v>439</v>
      </c>
    </row>
    <row r="41" spans="1:2" s="508" customFormat="1">
      <c r="A41" s="513"/>
      <c r="B41" s="488"/>
    </row>
    <row r="42" spans="1:2" s="508" customFormat="1" ht="49.5">
      <c r="A42" s="513" t="s">
        <v>440</v>
      </c>
      <c r="B42" s="488" t="s">
        <v>482</v>
      </c>
    </row>
    <row r="43" spans="1:2" s="508" customFormat="1">
      <c r="A43" s="513"/>
      <c r="B43" s="488"/>
    </row>
    <row r="44" spans="1:2" s="508" customFormat="1" ht="33">
      <c r="A44" s="513" t="s">
        <v>441</v>
      </c>
      <c r="B44" s="488" t="s">
        <v>442</v>
      </c>
    </row>
    <row r="45" spans="1:2" s="508" customFormat="1">
      <c r="A45" s="513"/>
      <c r="B45" s="488"/>
    </row>
    <row r="46" spans="1:2" s="508" customFormat="1">
      <c r="A46" s="513" t="s">
        <v>443</v>
      </c>
      <c r="B46" s="488" t="s">
        <v>444</v>
      </c>
    </row>
    <row r="47" spans="1:2" s="508" customFormat="1">
      <c r="A47" s="513"/>
      <c r="B47" s="488"/>
    </row>
    <row r="48" spans="1:2" s="508" customFormat="1" ht="33">
      <c r="A48" s="513" t="s">
        <v>445</v>
      </c>
      <c r="B48" s="488" t="s">
        <v>446</v>
      </c>
    </row>
    <row r="49" spans="1:2" s="508" customFormat="1">
      <c r="A49" s="513" t="s">
        <v>447</v>
      </c>
      <c r="B49" s="488" t="s">
        <v>448</v>
      </c>
    </row>
    <row r="50" spans="1:2" s="508" customFormat="1">
      <c r="A50" s="513" t="s">
        <v>449</v>
      </c>
      <c r="B50" s="488" t="s">
        <v>450</v>
      </c>
    </row>
    <row r="51" spans="1:2" s="508" customFormat="1">
      <c r="A51" s="513" t="s">
        <v>451</v>
      </c>
      <c r="B51" s="488" t="s">
        <v>452</v>
      </c>
    </row>
    <row r="52" spans="1:2" s="508" customFormat="1">
      <c r="A52" s="513" t="s">
        <v>453</v>
      </c>
      <c r="B52" s="488" t="s">
        <v>454</v>
      </c>
    </row>
    <row r="53" spans="1:2" s="508" customFormat="1">
      <c r="A53" s="513" t="s">
        <v>455</v>
      </c>
      <c r="B53" s="488" t="s">
        <v>456</v>
      </c>
    </row>
    <row r="54" spans="1:2" s="508" customFormat="1">
      <c r="A54" s="513" t="s">
        <v>457</v>
      </c>
      <c r="B54" s="488" t="s">
        <v>458</v>
      </c>
    </row>
    <row r="55" spans="1:2" s="508" customFormat="1" ht="33">
      <c r="A55" s="513"/>
      <c r="B55" s="488" t="s">
        <v>459</v>
      </c>
    </row>
    <row r="56" spans="1:2" s="508" customFormat="1">
      <c r="A56" s="513"/>
      <c r="B56" s="488"/>
    </row>
    <row r="57" spans="1:2" s="508" customFormat="1" ht="66">
      <c r="A57" s="513" t="s">
        <v>460</v>
      </c>
      <c r="B57" s="488" t="s">
        <v>461</v>
      </c>
    </row>
    <row r="58" spans="1:2" s="508" customFormat="1">
      <c r="A58" s="513"/>
      <c r="B58" s="488"/>
    </row>
    <row r="59" spans="1:2" s="508" customFormat="1">
      <c r="A59" s="513" t="s">
        <v>462</v>
      </c>
      <c r="B59" s="488" t="s">
        <v>463</v>
      </c>
    </row>
    <row r="60" spans="1:2" s="508" customFormat="1">
      <c r="A60" s="513"/>
      <c r="B60" s="488"/>
    </row>
    <row r="61" spans="1:2" s="508" customFormat="1" ht="33">
      <c r="A61" s="513" t="s">
        <v>464</v>
      </c>
      <c r="B61" s="488" t="s">
        <v>465</v>
      </c>
    </row>
    <row r="62" spans="1:2" s="508" customFormat="1">
      <c r="A62" s="513"/>
      <c r="B62" s="488"/>
    </row>
    <row r="63" spans="1:2" s="508" customFormat="1">
      <c r="A63" s="513" t="s">
        <v>466</v>
      </c>
      <c r="B63" s="488" t="s">
        <v>467</v>
      </c>
    </row>
    <row r="64" spans="1:2" s="508" customFormat="1">
      <c r="A64" s="513"/>
      <c r="B64" s="488"/>
    </row>
    <row r="65" spans="1:2" s="508" customFormat="1">
      <c r="A65" s="513" t="s">
        <v>468</v>
      </c>
      <c r="B65" s="488" t="s">
        <v>469</v>
      </c>
    </row>
    <row r="66" spans="1:2" s="508" customFormat="1">
      <c r="A66" s="513"/>
      <c r="B66" s="488"/>
    </row>
    <row r="67" spans="1:2" s="508" customFormat="1" ht="82.5">
      <c r="A67" s="513" t="s">
        <v>470</v>
      </c>
      <c r="B67" s="488" t="s">
        <v>471</v>
      </c>
    </row>
    <row r="68" spans="1:2" s="508" customFormat="1">
      <c r="A68" s="513"/>
      <c r="B68" s="488"/>
    </row>
    <row r="69" spans="1:2" s="508" customFormat="1" ht="49.5">
      <c r="A69" s="513" t="s">
        <v>472</v>
      </c>
      <c r="B69" s="488" t="s">
        <v>473</v>
      </c>
    </row>
    <row r="70" spans="1:2" s="508" customFormat="1">
      <c r="A70" s="513"/>
      <c r="B70" s="488"/>
    </row>
    <row r="71" spans="1:2" ht="49.5">
      <c r="A71" s="513" t="s">
        <v>474</v>
      </c>
      <c r="B71" s="488" t="s">
        <v>475</v>
      </c>
    </row>
    <row r="72" spans="1:2">
      <c r="A72" s="488"/>
    </row>
    <row r="73" spans="1:2">
      <c r="A73" s="488"/>
    </row>
    <row r="74" spans="1:2">
      <c r="A74" s="488"/>
    </row>
    <row r="75" spans="1:2">
      <c r="A75" s="488"/>
    </row>
    <row r="76" spans="1:2">
      <c r="A76" s="488"/>
    </row>
    <row r="77" spans="1:2">
      <c r="A77" s="488"/>
    </row>
    <row r="78" spans="1:2">
      <c r="A78" s="488"/>
    </row>
    <row r="79" spans="1:2">
      <c r="A79" s="488"/>
    </row>
    <row r="80" spans="1:2">
      <c r="A80" s="488"/>
    </row>
    <row r="81" spans="1:1">
      <c r="A81" s="488"/>
    </row>
    <row r="82" spans="1:1">
      <c r="A82" s="488"/>
    </row>
    <row r="83" spans="1:1">
      <c r="A83" s="488"/>
    </row>
    <row r="84" spans="1:1">
      <c r="A84" s="488"/>
    </row>
    <row r="85" spans="1:1">
      <c r="A85" s="488"/>
    </row>
    <row r="86" spans="1:1">
      <c r="A86" s="488"/>
    </row>
    <row r="87" spans="1:1">
      <c r="A87" s="488"/>
    </row>
    <row r="88" spans="1:1">
      <c r="A88" s="488"/>
    </row>
    <row r="89" spans="1:1">
      <c r="A89" s="488"/>
    </row>
    <row r="90" spans="1:1">
      <c r="A90" s="488"/>
    </row>
    <row r="91" spans="1:1">
      <c r="A91" s="488"/>
    </row>
    <row r="92" spans="1:1">
      <c r="A92" s="488"/>
    </row>
    <row r="93" spans="1:1">
      <c r="A93" s="488"/>
    </row>
    <row r="94" spans="1:1">
      <c r="A94" s="488"/>
    </row>
    <row r="95" spans="1:1">
      <c r="A95" s="488"/>
    </row>
    <row r="96" spans="1:1">
      <c r="A96" s="488"/>
    </row>
    <row r="97" spans="1:1">
      <c r="A97" s="488"/>
    </row>
    <row r="98" spans="1:1">
      <c r="A98" s="488"/>
    </row>
    <row r="99" spans="1:1">
      <c r="A99" s="488"/>
    </row>
    <row r="100" spans="1:1">
      <c r="A100" s="488"/>
    </row>
    <row r="101" spans="1:1">
      <c r="A101" s="488"/>
    </row>
    <row r="102" spans="1:1">
      <c r="A102" s="488"/>
    </row>
    <row r="103" spans="1:1">
      <c r="A103" s="488"/>
    </row>
    <row r="104" spans="1:1">
      <c r="A104" s="488"/>
    </row>
    <row r="105" spans="1:1">
      <c r="A105" s="488"/>
    </row>
    <row r="106" spans="1:1">
      <c r="A106" s="488"/>
    </row>
    <row r="107" spans="1:1">
      <c r="A107" s="488"/>
    </row>
    <row r="108" spans="1:1">
      <c r="A108" s="488"/>
    </row>
    <row r="109" spans="1:1">
      <c r="A109" s="488"/>
    </row>
    <row r="110" spans="1:1">
      <c r="A110" s="488"/>
    </row>
    <row r="111" spans="1:1">
      <c r="A111" s="488"/>
    </row>
  </sheetData>
  <printOptions horizontalCentered="1"/>
  <pageMargins left="0.78740157480314965" right="0.39370078740157483" top="0.74803149606299213" bottom="0.74803149606299213" header="0.31496062992125984" footer="0.31496062992125984"/>
  <pageSetup paperSize="9" orientation="portrait" r:id="rId1"/>
  <headerFooter>
    <oddHeader xml:space="preserve">&amp;C </oddHeader>
    <oddFooter>&amp;L&amp;8Umestitev parkirnih zapornic na območju SBNG&amp;C&amp;8&amp;P&amp;R&amp;8&amp;A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view="pageBreakPreview" zoomScaleNormal="100" zoomScaleSheetLayoutView="100" workbookViewId="0">
      <selection activeCell="B23" sqref="B23"/>
    </sheetView>
  </sheetViews>
  <sheetFormatPr defaultRowHeight="15"/>
  <cols>
    <col min="1" max="1" width="5.5703125" customWidth="1"/>
    <col min="2" max="2" width="77" customWidth="1"/>
  </cols>
  <sheetData>
    <row r="1" spans="1:2" ht="18">
      <c r="A1" s="74" t="s">
        <v>5</v>
      </c>
      <c r="B1" s="75"/>
    </row>
    <row r="2" spans="1:2" ht="18">
      <c r="A2" s="74"/>
      <c r="B2" s="74"/>
    </row>
    <row r="3" spans="1:2" ht="30">
      <c r="A3" s="74">
        <v>3</v>
      </c>
      <c r="B3" s="54" t="s">
        <v>140</v>
      </c>
    </row>
    <row r="4" spans="1:2" ht="18">
      <c r="A4" s="16"/>
      <c r="B4" s="76"/>
    </row>
    <row r="5" spans="1:2" ht="18.75" thickBot="1">
      <c r="A5" s="77" t="s">
        <v>15</v>
      </c>
      <c r="B5" s="77"/>
    </row>
    <row r="6" spans="1:2" ht="18">
      <c r="A6" s="78"/>
      <c r="B6" s="16"/>
    </row>
    <row r="7" spans="1:2" ht="18">
      <c r="A7" s="79" t="s">
        <v>16</v>
      </c>
      <c r="B7" s="76"/>
    </row>
    <row r="8" spans="1:2" ht="15.75">
      <c r="A8" s="79"/>
      <c r="B8" s="21" t="s">
        <v>88</v>
      </c>
    </row>
    <row r="9" spans="1:2" ht="18">
      <c r="A9" s="79"/>
      <c r="B9" s="76"/>
    </row>
    <row r="10" spans="1:2" ht="24">
      <c r="A10" s="73">
        <v>1</v>
      </c>
      <c r="B10" s="80" t="s">
        <v>17</v>
      </c>
    </row>
    <row r="11" spans="1:2" ht="24">
      <c r="A11" s="73">
        <v>2</v>
      </c>
      <c r="B11" s="80" t="s">
        <v>18</v>
      </c>
    </row>
    <row r="12" spans="1:2" ht="24">
      <c r="A12" s="73">
        <v>3</v>
      </c>
      <c r="B12" s="80" t="s">
        <v>19</v>
      </c>
    </row>
    <row r="13" spans="1:2" ht="24">
      <c r="A13" s="73">
        <v>4</v>
      </c>
      <c r="B13" s="80" t="s">
        <v>20</v>
      </c>
    </row>
    <row r="14" spans="1:2" ht="36">
      <c r="A14" s="73">
        <v>5</v>
      </c>
      <c r="B14" s="80" t="s">
        <v>93</v>
      </c>
    </row>
    <row r="15" spans="1:2" ht="24">
      <c r="A15" s="73">
        <v>6</v>
      </c>
      <c r="B15" s="80" t="s">
        <v>21</v>
      </c>
    </row>
    <row r="16" spans="1:2">
      <c r="A16" s="73"/>
      <c r="B16" s="80" t="s">
        <v>22</v>
      </c>
    </row>
    <row r="17" spans="1:2" ht="36">
      <c r="A17" s="73"/>
      <c r="B17" s="80" t="s">
        <v>81</v>
      </c>
    </row>
    <row r="18" spans="1:2" ht="24">
      <c r="A18" s="73"/>
      <c r="B18" s="80" t="s">
        <v>23</v>
      </c>
    </row>
    <row r="19" spans="1:2" ht="24">
      <c r="A19" s="73"/>
      <c r="B19" s="80" t="s">
        <v>24</v>
      </c>
    </row>
    <row r="20" spans="1:2" ht="24">
      <c r="A20" s="73"/>
      <c r="B20" s="80" t="s">
        <v>25</v>
      </c>
    </row>
    <row r="21" spans="1:2" ht="24">
      <c r="A21" s="73"/>
      <c r="B21" s="80" t="s">
        <v>26</v>
      </c>
    </row>
    <row r="22" spans="1:2">
      <c r="A22" s="73"/>
      <c r="B22" s="80" t="s">
        <v>27</v>
      </c>
    </row>
    <row r="23" spans="1:2" ht="24">
      <c r="A23" s="73"/>
      <c r="B23" s="80" t="s">
        <v>28</v>
      </c>
    </row>
    <row r="24" spans="1:2" ht="24">
      <c r="A24" s="73"/>
      <c r="B24" s="80" t="s">
        <v>29</v>
      </c>
    </row>
    <row r="25" spans="1:2" ht="24">
      <c r="A25" s="73"/>
      <c r="B25" s="80" t="s">
        <v>30</v>
      </c>
    </row>
    <row r="26" spans="1:2" ht="24">
      <c r="A26" s="73"/>
      <c r="B26" s="80" t="s">
        <v>31</v>
      </c>
    </row>
    <row r="27" spans="1:2" ht="24">
      <c r="A27" s="73"/>
      <c r="B27" s="80" t="s">
        <v>32</v>
      </c>
    </row>
    <row r="28" spans="1:2">
      <c r="A28" s="73"/>
      <c r="B28" s="80" t="s">
        <v>82</v>
      </c>
    </row>
    <row r="29" spans="1:2">
      <c r="A29" s="73"/>
      <c r="B29" s="80" t="s">
        <v>33</v>
      </c>
    </row>
    <row r="30" spans="1:2">
      <c r="A30" s="73"/>
      <c r="B30" s="80" t="s">
        <v>34</v>
      </c>
    </row>
    <row r="31" spans="1:2">
      <c r="A31" s="73"/>
      <c r="B31" s="80" t="s">
        <v>35</v>
      </c>
    </row>
    <row r="32" spans="1:2" ht="24">
      <c r="A32" s="73"/>
      <c r="B32" s="80" t="s">
        <v>83</v>
      </c>
    </row>
    <row r="33" spans="1:2" ht="36">
      <c r="A33" s="73"/>
      <c r="B33" s="81" t="s">
        <v>36</v>
      </c>
    </row>
    <row r="34" spans="1:2" ht="24">
      <c r="A34" s="73">
        <v>7</v>
      </c>
      <c r="B34" s="81" t="s">
        <v>37</v>
      </c>
    </row>
    <row r="35" spans="1:2" ht="36">
      <c r="A35" s="73">
        <v>8</v>
      </c>
      <c r="B35" s="81" t="s">
        <v>38</v>
      </c>
    </row>
    <row r="36" spans="1:2">
      <c r="A36" s="73">
        <v>9</v>
      </c>
      <c r="B36" s="80" t="s">
        <v>84</v>
      </c>
    </row>
    <row r="37" spans="1:2" ht="24.75">
      <c r="A37" s="73">
        <v>10</v>
      </c>
      <c r="B37" s="257" t="s">
        <v>85</v>
      </c>
    </row>
    <row r="38" spans="1:2" ht="36.75">
      <c r="A38" s="256">
        <v>11</v>
      </c>
      <c r="B38" s="257" t="s">
        <v>86</v>
      </c>
    </row>
    <row r="39" spans="1:2">
      <c r="A39" s="256">
        <v>12</v>
      </c>
      <c r="B39" s="257" t="s">
        <v>87</v>
      </c>
    </row>
  </sheetData>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50"/>
  <sheetViews>
    <sheetView view="pageBreakPreview" topLeftCell="A124" zoomScaleNormal="100" zoomScaleSheetLayoutView="100" workbookViewId="0">
      <selection activeCell="G147" sqref="G147"/>
    </sheetView>
  </sheetViews>
  <sheetFormatPr defaultRowHeight="15"/>
  <cols>
    <col min="1" max="1" width="2.5703125" customWidth="1"/>
    <col min="2" max="2" width="4.42578125" customWidth="1"/>
    <col min="3" max="3" width="42.28515625" customWidth="1"/>
    <col min="4" max="4" width="6.42578125" customWidth="1"/>
    <col min="5" max="5" width="9" customWidth="1"/>
    <col min="6" max="6" width="9.140625" style="351" customWidth="1"/>
    <col min="7" max="7" width="10.140625" style="351" customWidth="1"/>
    <col min="9" max="13" width="9" style="312" customWidth="1"/>
    <col min="14" max="14" width="9" style="313" customWidth="1"/>
  </cols>
  <sheetData>
    <row r="1" spans="1:7" ht="18">
      <c r="A1" s="74" t="s">
        <v>5</v>
      </c>
      <c r="B1" s="212"/>
      <c r="C1" s="213"/>
      <c r="D1" s="188"/>
      <c r="E1" s="214"/>
      <c r="F1" s="218"/>
      <c r="G1" s="218"/>
    </row>
    <row r="2" spans="1:7" ht="18">
      <c r="A2" s="74"/>
      <c r="B2" s="215"/>
      <c r="C2" s="213"/>
      <c r="D2" s="188"/>
      <c r="E2" s="214"/>
      <c r="F2" s="218"/>
      <c r="G2" s="218"/>
    </row>
    <row r="3" spans="1:7" ht="18">
      <c r="A3" s="74">
        <v>3</v>
      </c>
      <c r="B3" s="212"/>
      <c r="C3" s="54" t="s">
        <v>172</v>
      </c>
      <c r="D3" s="188"/>
      <c r="E3" s="214"/>
      <c r="F3" s="218"/>
      <c r="G3" s="218"/>
    </row>
    <row r="4" spans="1:7" ht="18">
      <c r="A4" s="16"/>
      <c r="B4" s="216"/>
      <c r="C4" s="16"/>
      <c r="D4" s="187"/>
      <c r="E4" s="217"/>
      <c r="F4" s="216"/>
      <c r="G4" s="216"/>
    </row>
    <row r="5" spans="1:7" ht="18">
      <c r="A5" s="74" t="s">
        <v>13</v>
      </c>
      <c r="B5" s="218"/>
      <c r="C5" s="74" t="s">
        <v>170</v>
      </c>
      <c r="D5" s="188"/>
      <c r="E5" s="214"/>
      <c r="F5" s="218"/>
      <c r="G5" s="218"/>
    </row>
    <row r="6" spans="1:7" ht="18">
      <c r="A6" s="74"/>
      <c r="B6" s="218"/>
      <c r="C6" s="74"/>
      <c r="D6" s="188"/>
      <c r="E6" s="214"/>
      <c r="F6" s="218"/>
      <c r="G6" s="218"/>
    </row>
    <row r="7" spans="1:7">
      <c r="A7" s="26" t="s">
        <v>39</v>
      </c>
      <c r="B7" s="26"/>
      <c r="C7" s="219"/>
      <c r="D7" s="220"/>
      <c r="E7" s="221"/>
      <c r="F7" s="315"/>
      <c r="G7" s="315"/>
    </row>
    <row r="8" spans="1:7" ht="24">
      <c r="A8" s="18"/>
      <c r="B8" s="20"/>
      <c r="C8" s="222" t="s">
        <v>40</v>
      </c>
      <c r="D8" s="223"/>
      <c r="E8" s="224"/>
      <c r="F8" s="316"/>
      <c r="G8" s="316"/>
    </row>
    <row r="9" spans="1:7">
      <c r="A9" s="18"/>
      <c r="B9" s="26"/>
      <c r="C9" s="26" t="s">
        <v>41</v>
      </c>
      <c r="D9" s="223"/>
      <c r="E9" s="224"/>
      <c r="F9" s="316"/>
      <c r="G9" s="316"/>
    </row>
    <row r="10" spans="1:7">
      <c r="A10" s="18"/>
      <c r="B10" s="26"/>
      <c r="C10" s="26"/>
      <c r="D10" s="223"/>
      <c r="E10" s="224"/>
      <c r="F10" s="316"/>
      <c r="G10" s="316"/>
    </row>
    <row r="11" spans="1:7">
      <c r="A11" s="189" t="s">
        <v>42</v>
      </c>
      <c r="B11" s="225"/>
      <c r="C11" s="190" t="s">
        <v>43</v>
      </c>
      <c r="D11" s="189" t="s">
        <v>44</v>
      </c>
      <c r="E11" s="191" t="s">
        <v>45</v>
      </c>
      <c r="F11" s="317" t="s">
        <v>46</v>
      </c>
      <c r="G11" s="317" t="s">
        <v>8</v>
      </c>
    </row>
    <row r="12" spans="1:7">
      <c r="A12" s="18"/>
      <c r="B12" s="20"/>
      <c r="C12" s="192"/>
      <c r="D12" s="220"/>
      <c r="E12" s="221"/>
      <c r="F12" s="315"/>
      <c r="G12" s="315"/>
    </row>
    <row r="13" spans="1:7" ht="16.5" thickBot="1">
      <c r="A13" s="193"/>
      <c r="B13" s="226" t="s">
        <v>47</v>
      </c>
      <c r="C13" s="194" t="s">
        <v>48</v>
      </c>
      <c r="D13" s="227"/>
      <c r="E13" s="228"/>
      <c r="F13" s="318"/>
      <c r="G13" s="318"/>
    </row>
    <row r="14" spans="1:7">
      <c r="A14" s="196"/>
      <c r="B14" s="229"/>
      <c r="C14" s="132" t="s">
        <v>13</v>
      </c>
      <c r="D14" s="230"/>
      <c r="E14" s="197"/>
      <c r="F14" s="319"/>
      <c r="G14" s="320"/>
    </row>
    <row r="15" spans="1:7" ht="36">
      <c r="A15" s="203" t="s">
        <v>47</v>
      </c>
      <c r="B15" s="71">
        <v>1</v>
      </c>
      <c r="C15" s="132" t="s">
        <v>75</v>
      </c>
      <c r="D15" s="142" t="s">
        <v>53</v>
      </c>
      <c r="E15" s="262">
        <v>1</v>
      </c>
      <c r="F15" s="321"/>
      <c r="G15" s="320">
        <f>+F15*E15</f>
        <v>0</v>
      </c>
    </row>
    <row r="16" spans="1:7">
      <c r="A16" s="203"/>
      <c r="B16" s="71"/>
      <c r="C16" s="132"/>
      <c r="D16" s="142"/>
      <c r="E16" s="262"/>
      <c r="F16" s="321"/>
      <c r="G16" s="320"/>
    </row>
    <row r="17" spans="1:14">
      <c r="A17" s="203" t="s">
        <v>47</v>
      </c>
      <c r="B17" s="71">
        <v>2</v>
      </c>
      <c r="C17" s="132" t="s">
        <v>76</v>
      </c>
      <c r="D17" s="142" t="s">
        <v>50</v>
      </c>
      <c r="E17" s="262">
        <v>122</v>
      </c>
      <c r="F17" s="321"/>
      <c r="G17" s="320">
        <f>+F17*E17</f>
        <v>0</v>
      </c>
    </row>
    <row r="18" spans="1:14">
      <c r="A18" s="203"/>
      <c r="B18" s="71"/>
      <c r="C18" s="132" t="s">
        <v>13</v>
      </c>
      <c r="D18" s="142"/>
      <c r="E18" s="262"/>
      <c r="F18" s="321"/>
      <c r="G18" s="320"/>
    </row>
    <row r="19" spans="1:14">
      <c r="A19" s="203" t="s">
        <v>47</v>
      </c>
      <c r="B19" s="71">
        <v>3</v>
      </c>
      <c r="C19" s="132" t="s">
        <v>77</v>
      </c>
      <c r="D19" s="142" t="s">
        <v>52</v>
      </c>
      <c r="E19" s="262">
        <v>9</v>
      </c>
      <c r="F19" s="321"/>
      <c r="G19" s="320">
        <f>+F19*E19</f>
        <v>0</v>
      </c>
    </row>
    <row r="20" spans="1:14">
      <c r="A20" s="203"/>
      <c r="B20" s="71"/>
      <c r="C20" s="132"/>
      <c r="D20" s="142"/>
      <c r="E20" s="262"/>
      <c r="F20" s="321"/>
      <c r="G20" s="320"/>
    </row>
    <row r="21" spans="1:14" ht="36">
      <c r="A21" s="203" t="s">
        <v>47</v>
      </c>
      <c r="B21" s="71" t="s">
        <v>92</v>
      </c>
      <c r="C21" s="132" t="s">
        <v>108</v>
      </c>
      <c r="D21" s="142" t="s">
        <v>50</v>
      </c>
      <c r="E21" s="263">
        <v>63</v>
      </c>
      <c r="F21" s="321"/>
      <c r="G21" s="320">
        <f>+F21*E21</f>
        <v>0</v>
      </c>
    </row>
    <row r="22" spans="1:14">
      <c r="A22" s="203"/>
      <c r="B22" s="229"/>
      <c r="C22" s="132"/>
      <c r="D22" s="142"/>
      <c r="E22" s="262"/>
      <c r="F22" s="321"/>
      <c r="G22" s="320"/>
    </row>
    <row r="23" spans="1:14" ht="24">
      <c r="A23" s="203" t="s">
        <v>47</v>
      </c>
      <c r="B23" s="71" t="s">
        <v>97</v>
      </c>
      <c r="C23" s="132" t="s">
        <v>130</v>
      </c>
      <c r="D23" s="142" t="s">
        <v>57</v>
      </c>
      <c r="E23" s="262">
        <v>810</v>
      </c>
      <c r="F23" s="321"/>
      <c r="G23" s="320">
        <f>+F23*E23</f>
        <v>0</v>
      </c>
    </row>
    <row r="24" spans="1:14" s="295" customFormat="1">
      <c r="A24" s="203"/>
      <c r="B24" s="71"/>
      <c r="C24" s="132"/>
      <c r="D24" s="142"/>
      <c r="E24" s="262"/>
      <c r="F24" s="321"/>
      <c r="G24" s="320"/>
      <c r="I24" s="312"/>
      <c r="J24" s="312"/>
      <c r="K24" s="312"/>
      <c r="L24" s="312"/>
      <c r="M24" s="312"/>
      <c r="N24" s="313"/>
    </row>
    <row r="25" spans="1:14" s="295" customFormat="1" ht="24">
      <c r="A25" s="203" t="s">
        <v>47</v>
      </c>
      <c r="B25" s="71" t="s">
        <v>101</v>
      </c>
      <c r="C25" s="132" t="s">
        <v>131</v>
      </c>
      <c r="D25" s="142" t="s">
        <v>57</v>
      </c>
      <c r="E25" s="262">
        <v>334</v>
      </c>
      <c r="F25" s="321"/>
      <c r="G25" s="320">
        <f>+F25*E25</f>
        <v>0</v>
      </c>
      <c r="I25" s="312"/>
      <c r="J25" s="312"/>
      <c r="K25" s="312"/>
      <c r="L25" s="312"/>
      <c r="M25" s="312"/>
      <c r="N25" s="313"/>
    </row>
    <row r="26" spans="1:14" s="300" customFormat="1">
      <c r="A26" s="203"/>
      <c r="B26" s="71"/>
      <c r="C26" s="132"/>
      <c r="D26" s="142"/>
      <c r="E26" s="262"/>
      <c r="F26" s="321"/>
      <c r="G26" s="320"/>
      <c r="I26" s="312"/>
      <c r="J26" s="312"/>
      <c r="K26" s="312"/>
      <c r="L26" s="312"/>
      <c r="M26" s="312"/>
      <c r="N26" s="313"/>
    </row>
    <row r="27" spans="1:14" s="300" customFormat="1" ht="36">
      <c r="A27" s="203" t="s">
        <v>47</v>
      </c>
      <c r="B27" s="71" t="s">
        <v>102</v>
      </c>
      <c r="C27" s="132" t="s">
        <v>141</v>
      </c>
      <c r="D27" s="142" t="s">
        <v>57</v>
      </c>
      <c r="E27" s="262">
        <v>75</v>
      </c>
      <c r="F27" s="321"/>
      <c r="G27" s="320">
        <f>+F27*E27</f>
        <v>0</v>
      </c>
      <c r="I27" s="312"/>
      <c r="J27" s="312"/>
      <c r="K27" s="312"/>
      <c r="L27" s="312"/>
      <c r="M27" s="312"/>
      <c r="N27" s="313"/>
    </row>
    <row r="28" spans="1:14" s="300" customFormat="1">
      <c r="A28" s="203"/>
      <c r="B28" s="71"/>
      <c r="C28" s="132"/>
      <c r="D28" s="142"/>
      <c r="E28" s="262"/>
      <c r="F28" s="321"/>
      <c r="G28" s="320"/>
      <c r="I28" s="312"/>
      <c r="J28" s="312"/>
      <c r="K28" s="312"/>
      <c r="L28" s="312"/>
      <c r="M28" s="312"/>
      <c r="N28" s="313"/>
    </row>
    <row r="29" spans="1:14" s="300" customFormat="1" ht="48">
      <c r="A29" s="203" t="s">
        <v>47</v>
      </c>
      <c r="B29" s="71" t="s">
        <v>103</v>
      </c>
      <c r="C29" s="132" t="s">
        <v>142</v>
      </c>
      <c r="D29" s="142" t="s">
        <v>57</v>
      </c>
      <c r="E29" s="262">
        <v>191</v>
      </c>
      <c r="F29" s="321"/>
      <c r="G29" s="320">
        <f>+F29*E29</f>
        <v>0</v>
      </c>
      <c r="I29" s="312"/>
      <c r="J29" s="312"/>
      <c r="K29" s="312"/>
      <c r="L29" s="312"/>
      <c r="M29" s="312"/>
      <c r="N29" s="313"/>
    </row>
    <row r="30" spans="1:14">
      <c r="A30" s="203"/>
      <c r="B30" s="229"/>
      <c r="C30" s="132"/>
      <c r="D30" s="142"/>
      <c r="E30" s="262"/>
      <c r="F30" s="321"/>
      <c r="G30" s="320"/>
    </row>
    <row r="31" spans="1:14" ht="36">
      <c r="A31" s="203" t="s">
        <v>47</v>
      </c>
      <c r="B31" s="71" t="s">
        <v>132</v>
      </c>
      <c r="C31" s="132" t="s">
        <v>143</v>
      </c>
      <c r="D31" s="142" t="s">
        <v>53</v>
      </c>
      <c r="E31" s="262">
        <v>1</v>
      </c>
      <c r="F31" s="321"/>
      <c r="G31" s="320">
        <f>+F31*E31</f>
        <v>0</v>
      </c>
    </row>
    <row r="32" spans="1:14">
      <c r="A32" s="203"/>
      <c r="B32" s="229"/>
      <c r="C32" s="132"/>
      <c r="D32" s="142"/>
      <c r="E32" s="262"/>
      <c r="F32" s="321"/>
      <c r="G32" s="320"/>
    </row>
    <row r="33" spans="1:14" ht="36">
      <c r="A33" s="203" t="s">
        <v>47</v>
      </c>
      <c r="B33" s="71" t="s">
        <v>133</v>
      </c>
      <c r="C33" s="132" t="s">
        <v>109</v>
      </c>
      <c r="D33" s="142" t="s">
        <v>52</v>
      </c>
      <c r="E33" s="263">
        <v>6</v>
      </c>
      <c r="F33" s="321"/>
      <c r="G33" s="320">
        <f>+F33*E33</f>
        <v>0</v>
      </c>
    </row>
    <row r="34" spans="1:14" ht="16.5" customHeight="1">
      <c r="A34" s="203"/>
      <c r="B34" s="71"/>
      <c r="C34" s="132"/>
      <c r="D34" s="142"/>
      <c r="E34" s="263"/>
      <c r="F34" s="321"/>
      <c r="G34" s="320"/>
    </row>
    <row r="35" spans="1:14" ht="36">
      <c r="A35" s="115" t="s">
        <v>47</v>
      </c>
      <c r="B35" s="112">
        <v>11</v>
      </c>
      <c r="C35" s="116" t="s">
        <v>94</v>
      </c>
      <c r="D35" s="117" t="s">
        <v>53</v>
      </c>
      <c r="E35" s="264">
        <v>1</v>
      </c>
      <c r="F35" s="322"/>
      <c r="G35" s="323">
        <f>+F35*E35</f>
        <v>0</v>
      </c>
    </row>
    <row r="36" spans="1:14">
      <c r="A36" s="203"/>
      <c r="B36" s="229"/>
      <c r="C36" s="132"/>
      <c r="D36" s="142"/>
      <c r="E36" s="262"/>
      <c r="F36" s="319"/>
      <c r="G36" s="320"/>
    </row>
    <row r="37" spans="1:14" ht="15.75" thickBot="1">
      <c r="A37" s="198"/>
      <c r="B37" s="231"/>
      <c r="C37" s="199" t="s">
        <v>68</v>
      </c>
      <c r="D37" s="199"/>
      <c r="E37" s="265"/>
      <c r="F37" s="324"/>
      <c r="G37" s="325">
        <f>SUM(G15:G35)</f>
        <v>0</v>
      </c>
    </row>
    <row r="38" spans="1:14">
      <c r="A38" s="200"/>
      <c r="B38" s="232"/>
      <c r="C38" s="233"/>
      <c r="D38" s="233"/>
      <c r="E38" s="266"/>
      <c r="F38" s="326"/>
      <c r="G38" s="327"/>
    </row>
    <row r="39" spans="1:14" ht="16.5" thickBot="1">
      <c r="A39" s="193"/>
      <c r="B39" s="226" t="s">
        <v>54</v>
      </c>
      <c r="C39" s="194" t="s">
        <v>55</v>
      </c>
      <c r="D39" s="227"/>
      <c r="E39" s="267"/>
      <c r="F39" s="328"/>
      <c r="G39" s="329"/>
    </row>
    <row r="40" spans="1:14" ht="15.75">
      <c r="A40" s="258"/>
      <c r="B40" s="259"/>
      <c r="C40" s="260"/>
      <c r="D40" s="261"/>
      <c r="E40" s="268"/>
      <c r="F40" s="330"/>
      <c r="G40" s="331"/>
    </row>
    <row r="41" spans="1:14" ht="36">
      <c r="A41" s="71" t="s">
        <v>54</v>
      </c>
      <c r="B41" s="71" t="s">
        <v>104</v>
      </c>
      <c r="C41" s="113" t="s">
        <v>111</v>
      </c>
      <c r="D41" s="114" t="s">
        <v>56</v>
      </c>
      <c r="E41" s="269">
        <v>67</v>
      </c>
      <c r="F41" s="319"/>
      <c r="G41" s="320">
        <f>+F41*E41</f>
        <v>0</v>
      </c>
    </row>
    <row r="42" spans="1:14" ht="15.75">
      <c r="A42" s="258"/>
      <c r="B42" s="259"/>
      <c r="C42" s="260"/>
      <c r="D42" s="261"/>
      <c r="E42" s="268"/>
      <c r="F42" s="330"/>
      <c r="G42" s="331"/>
    </row>
    <row r="43" spans="1:14" ht="51.75" customHeight="1">
      <c r="A43" s="71" t="s">
        <v>54</v>
      </c>
      <c r="B43" s="71" t="s">
        <v>95</v>
      </c>
      <c r="C43" s="113" t="s">
        <v>144</v>
      </c>
      <c r="D43" s="114" t="s">
        <v>56</v>
      </c>
      <c r="E43" s="269">
        <v>162</v>
      </c>
      <c r="F43" s="319"/>
      <c r="G43" s="320">
        <f>+F43*E43</f>
        <v>0</v>
      </c>
    </row>
    <row r="44" spans="1:14" s="305" customFormat="1">
      <c r="A44" s="71"/>
      <c r="B44" s="71"/>
      <c r="C44" s="113"/>
      <c r="D44" s="114"/>
      <c r="E44" s="269"/>
      <c r="F44" s="319"/>
      <c r="G44" s="320"/>
      <c r="I44" s="312"/>
      <c r="J44" s="312"/>
      <c r="K44" s="312"/>
      <c r="L44" s="312"/>
      <c r="M44" s="312"/>
      <c r="N44" s="313"/>
    </row>
    <row r="45" spans="1:14" s="305" customFormat="1" ht="51.75" customHeight="1">
      <c r="A45" s="71" t="s">
        <v>54</v>
      </c>
      <c r="B45" s="71" t="s">
        <v>95</v>
      </c>
      <c r="C45" s="113" t="s">
        <v>145</v>
      </c>
      <c r="D45" s="114" t="s">
        <v>56</v>
      </c>
      <c r="E45" s="269">
        <v>105</v>
      </c>
      <c r="F45" s="322"/>
      <c r="G45" s="320">
        <f>+F45*E45</f>
        <v>0</v>
      </c>
      <c r="I45" s="312"/>
      <c r="J45" s="312"/>
      <c r="K45" s="312"/>
      <c r="L45" s="312"/>
      <c r="M45" s="312"/>
      <c r="N45" s="313"/>
    </row>
    <row r="46" spans="1:14">
      <c r="A46" s="71"/>
      <c r="B46" s="71"/>
      <c r="C46" s="113"/>
      <c r="D46" s="114"/>
      <c r="E46" s="269"/>
      <c r="F46" s="319"/>
      <c r="G46" s="320"/>
    </row>
    <row r="47" spans="1:14">
      <c r="A47" s="71" t="s">
        <v>54</v>
      </c>
      <c r="B47" s="71" t="s">
        <v>96</v>
      </c>
      <c r="C47" s="132" t="s">
        <v>89</v>
      </c>
      <c r="D47" s="142" t="s">
        <v>57</v>
      </c>
      <c r="E47" s="262">
        <v>531</v>
      </c>
      <c r="F47" s="319"/>
      <c r="G47" s="320">
        <f>+F47*E47</f>
        <v>0</v>
      </c>
    </row>
    <row r="48" spans="1:14" s="300" customFormat="1">
      <c r="A48" s="71"/>
      <c r="B48" s="71"/>
      <c r="C48" s="132"/>
      <c r="D48" s="142"/>
      <c r="E48" s="262"/>
      <c r="F48" s="319"/>
      <c r="G48" s="320"/>
      <c r="I48" s="312"/>
      <c r="J48" s="312"/>
      <c r="K48" s="312"/>
      <c r="L48" s="312"/>
      <c r="M48" s="312"/>
      <c r="N48" s="313"/>
    </row>
    <row r="49" spans="1:14" ht="24">
      <c r="A49" s="203" t="s">
        <v>54</v>
      </c>
      <c r="B49" s="71" t="s">
        <v>101</v>
      </c>
      <c r="C49" s="137" t="s">
        <v>105</v>
      </c>
      <c r="D49" s="142" t="s">
        <v>57</v>
      </c>
      <c r="E49" s="262">
        <v>155</v>
      </c>
      <c r="F49" s="319"/>
      <c r="G49" s="320">
        <f>+F49*E49</f>
        <v>0</v>
      </c>
    </row>
    <row r="50" spans="1:14">
      <c r="A50" s="235"/>
      <c r="B50" s="229"/>
      <c r="C50" s="137"/>
      <c r="D50" s="236"/>
      <c r="E50" s="270"/>
      <c r="F50" s="319"/>
      <c r="G50" s="332"/>
    </row>
    <row r="51" spans="1:14" ht="36">
      <c r="A51" s="203" t="s">
        <v>54</v>
      </c>
      <c r="B51" s="71" t="s">
        <v>102</v>
      </c>
      <c r="C51" s="132" t="s">
        <v>59</v>
      </c>
      <c r="D51" s="142" t="s">
        <v>56</v>
      </c>
      <c r="E51" s="262">
        <v>267</v>
      </c>
      <c r="F51" s="319"/>
      <c r="G51" s="320">
        <f>+F51*E51</f>
        <v>0</v>
      </c>
    </row>
    <row r="52" spans="1:14">
      <c r="A52" s="235"/>
      <c r="B52" s="229"/>
      <c r="C52" s="132"/>
      <c r="D52" s="236"/>
      <c r="E52" s="270"/>
      <c r="F52" s="333"/>
      <c r="G52" s="332"/>
    </row>
    <row r="53" spans="1:14" ht="15.75" thickBot="1">
      <c r="A53" s="198"/>
      <c r="B53" s="231"/>
      <c r="C53" s="199" t="s">
        <v>69</v>
      </c>
      <c r="D53" s="199"/>
      <c r="E53" s="265"/>
      <c r="F53" s="324"/>
      <c r="G53" s="325">
        <f>SUM(G41:G51)</f>
        <v>0</v>
      </c>
    </row>
    <row r="54" spans="1:14">
      <c r="A54" s="200"/>
      <c r="B54" s="232"/>
      <c r="C54" s="233"/>
      <c r="D54" s="233"/>
      <c r="E54" s="266"/>
      <c r="F54" s="326"/>
      <c r="G54" s="327"/>
    </row>
    <row r="55" spans="1:14" ht="16.5" thickBot="1">
      <c r="A55" s="193"/>
      <c r="B55" s="226" t="s">
        <v>60</v>
      </c>
      <c r="C55" s="194" t="s">
        <v>99</v>
      </c>
      <c r="D55" s="237"/>
      <c r="E55" s="267"/>
      <c r="F55" s="328"/>
      <c r="G55" s="329"/>
    </row>
    <row r="56" spans="1:14">
      <c r="A56" s="195"/>
      <c r="B56" s="234"/>
      <c r="C56" s="192"/>
      <c r="D56" s="220"/>
      <c r="E56" s="271"/>
      <c r="F56" s="334"/>
      <c r="G56" s="335"/>
    </row>
    <row r="57" spans="1:14" ht="36" customHeight="1">
      <c r="A57" s="203" t="s">
        <v>60</v>
      </c>
      <c r="B57" s="71" t="s">
        <v>104</v>
      </c>
      <c r="C57" s="132" t="s">
        <v>119</v>
      </c>
      <c r="D57" s="142" t="s">
        <v>56</v>
      </c>
      <c r="E57" s="262">
        <v>178</v>
      </c>
      <c r="F57" s="321"/>
      <c r="G57" s="320">
        <f>+F57*E57</f>
        <v>0</v>
      </c>
    </row>
    <row r="58" spans="1:14" s="293" customFormat="1" ht="16.5" customHeight="1">
      <c r="A58" s="203"/>
      <c r="B58" s="71"/>
      <c r="C58" s="132"/>
      <c r="D58" s="142"/>
      <c r="E58" s="262"/>
      <c r="F58" s="321"/>
      <c r="G58" s="320"/>
      <c r="I58" s="312"/>
      <c r="J58" s="312"/>
      <c r="K58" s="312"/>
      <c r="L58" s="312"/>
      <c r="M58" s="312"/>
      <c r="N58" s="313"/>
    </row>
    <row r="59" spans="1:14" s="293" customFormat="1" ht="36" customHeight="1">
      <c r="A59" s="203" t="s">
        <v>60</v>
      </c>
      <c r="B59" s="71" t="s">
        <v>95</v>
      </c>
      <c r="C59" s="132" t="s">
        <v>114</v>
      </c>
      <c r="D59" s="142" t="s">
        <v>56</v>
      </c>
      <c r="E59" s="262">
        <v>324</v>
      </c>
      <c r="F59" s="321"/>
      <c r="G59" s="320">
        <f>+F59*E59</f>
        <v>0</v>
      </c>
      <c r="I59" s="312"/>
      <c r="J59" s="312"/>
      <c r="K59" s="312"/>
      <c r="L59" s="312"/>
      <c r="M59" s="312"/>
      <c r="N59" s="313"/>
    </row>
    <row r="60" spans="1:14">
      <c r="A60" s="203"/>
      <c r="B60" s="71"/>
      <c r="C60" s="132"/>
      <c r="D60" s="142"/>
      <c r="E60" s="262"/>
      <c r="F60" s="321"/>
      <c r="G60" s="320"/>
    </row>
    <row r="61" spans="1:14" ht="36">
      <c r="A61" s="203" t="s">
        <v>60</v>
      </c>
      <c r="B61" s="71" t="s">
        <v>96</v>
      </c>
      <c r="C61" s="132" t="s">
        <v>78</v>
      </c>
      <c r="D61" s="142" t="s">
        <v>50</v>
      </c>
      <c r="E61" s="263">
        <v>384</v>
      </c>
      <c r="F61" s="321"/>
      <c r="G61" s="320">
        <f>+F61*E61</f>
        <v>0</v>
      </c>
    </row>
    <row r="62" spans="1:14">
      <c r="A62" s="203"/>
      <c r="B62" s="229"/>
      <c r="C62" s="132"/>
      <c r="D62" s="142"/>
      <c r="E62" s="262"/>
      <c r="F62" s="321"/>
      <c r="G62" s="320"/>
    </row>
    <row r="63" spans="1:14" ht="36">
      <c r="A63" s="203" t="s">
        <v>60</v>
      </c>
      <c r="B63" s="71" t="s">
        <v>92</v>
      </c>
      <c r="C63" s="132" t="s">
        <v>91</v>
      </c>
      <c r="D63" s="142" t="s">
        <v>50</v>
      </c>
      <c r="E63" s="262">
        <v>7</v>
      </c>
      <c r="F63" s="321"/>
      <c r="G63" s="320">
        <f>+F63*E63</f>
        <v>0</v>
      </c>
    </row>
    <row r="64" spans="1:14">
      <c r="A64" s="203"/>
      <c r="B64" s="71"/>
      <c r="C64" s="132"/>
      <c r="D64" s="142"/>
      <c r="E64" s="262"/>
      <c r="F64" s="321"/>
      <c r="G64" s="320"/>
    </row>
    <row r="65" spans="1:14" ht="36">
      <c r="A65" s="203" t="s">
        <v>60</v>
      </c>
      <c r="B65" s="71" t="s">
        <v>97</v>
      </c>
      <c r="C65" s="132" t="s">
        <v>115</v>
      </c>
      <c r="D65" s="142" t="s">
        <v>50</v>
      </c>
      <c r="E65" s="262">
        <v>122</v>
      </c>
      <c r="F65" s="321"/>
      <c r="G65" s="320">
        <f>+F65*E65</f>
        <v>0</v>
      </c>
    </row>
    <row r="66" spans="1:14" s="305" customFormat="1">
      <c r="A66" s="203"/>
      <c r="B66" s="71"/>
      <c r="C66" s="132"/>
      <c r="D66" s="142"/>
      <c r="E66" s="262"/>
      <c r="F66" s="321"/>
      <c r="G66" s="320"/>
      <c r="I66" s="312"/>
      <c r="J66" s="312"/>
      <c r="K66" s="312"/>
      <c r="L66" s="312"/>
      <c r="M66" s="312"/>
      <c r="N66" s="313"/>
    </row>
    <row r="67" spans="1:14" s="305" customFormat="1" ht="24">
      <c r="A67" s="71" t="s">
        <v>54</v>
      </c>
      <c r="B67" s="71" t="s">
        <v>97</v>
      </c>
      <c r="C67" s="132" t="s">
        <v>90</v>
      </c>
      <c r="D67" s="142" t="s">
        <v>57</v>
      </c>
      <c r="E67" s="262">
        <v>1339</v>
      </c>
      <c r="F67" s="321"/>
      <c r="G67" s="320">
        <f>+F67*E67</f>
        <v>0</v>
      </c>
      <c r="I67" s="312"/>
      <c r="J67" s="312"/>
      <c r="K67" s="312"/>
      <c r="L67" s="312"/>
      <c r="M67" s="312"/>
      <c r="N67" s="313"/>
    </row>
    <row r="68" spans="1:14" s="305" customFormat="1">
      <c r="A68" s="71"/>
      <c r="B68" s="71"/>
      <c r="C68" s="132"/>
      <c r="D68" s="142"/>
      <c r="E68" s="262"/>
      <c r="F68" s="321"/>
      <c r="G68" s="320"/>
      <c r="I68" s="312"/>
      <c r="J68" s="312"/>
      <c r="K68" s="312"/>
      <c r="L68" s="312"/>
      <c r="M68" s="312"/>
      <c r="N68" s="313"/>
    </row>
    <row r="69" spans="1:14" s="305" customFormat="1" ht="24">
      <c r="A69" s="71" t="s">
        <v>54</v>
      </c>
      <c r="B69" s="71" t="s">
        <v>97</v>
      </c>
      <c r="C69" s="132" t="s">
        <v>147</v>
      </c>
      <c r="D69" s="142" t="s">
        <v>57</v>
      </c>
      <c r="E69" s="262">
        <v>191</v>
      </c>
      <c r="F69" s="321"/>
      <c r="G69" s="320">
        <f>+F69*E69</f>
        <v>0</v>
      </c>
      <c r="I69" s="312"/>
      <c r="J69" s="312"/>
      <c r="K69" s="312"/>
      <c r="L69" s="312"/>
      <c r="M69" s="312"/>
      <c r="N69" s="313"/>
    </row>
    <row r="70" spans="1:14">
      <c r="A70" s="203"/>
      <c r="B70" s="71"/>
      <c r="C70" s="132"/>
      <c r="D70" s="142"/>
      <c r="E70" s="262"/>
      <c r="F70" s="321"/>
      <c r="G70" s="320"/>
    </row>
    <row r="71" spans="1:14" ht="48">
      <c r="A71" s="203" t="s">
        <v>60</v>
      </c>
      <c r="B71" s="71" t="s">
        <v>101</v>
      </c>
      <c r="C71" s="132" t="s">
        <v>146</v>
      </c>
      <c r="D71" s="142" t="s">
        <v>57</v>
      </c>
      <c r="E71" s="262">
        <v>191</v>
      </c>
      <c r="F71" s="321"/>
      <c r="G71" s="320">
        <f>+F71*E71</f>
        <v>0</v>
      </c>
    </row>
    <row r="72" spans="1:14" s="300" customFormat="1">
      <c r="A72" s="203"/>
      <c r="B72" s="71"/>
      <c r="C72" s="132"/>
      <c r="D72" s="142"/>
      <c r="E72" s="262"/>
      <c r="F72" s="321"/>
      <c r="G72" s="320"/>
      <c r="I72" s="312"/>
      <c r="J72" s="312"/>
      <c r="K72" s="312"/>
      <c r="L72" s="312"/>
      <c r="M72" s="312"/>
      <c r="N72" s="313"/>
    </row>
    <row r="73" spans="1:14" s="300" customFormat="1" ht="36">
      <c r="A73" s="203" t="s">
        <v>60</v>
      </c>
      <c r="B73" s="71" t="s">
        <v>102</v>
      </c>
      <c r="C73" s="132" t="s">
        <v>148</v>
      </c>
      <c r="D73" s="142" t="s">
        <v>57</v>
      </c>
      <c r="E73" s="262">
        <v>928</v>
      </c>
      <c r="F73" s="321"/>
      <c r="G73" s="320">
        <f>+F73*E73</f>
        <v>0</v>
      </c>
      <c r="I73" s="312"/>
      <c r="J73" s="312"/>
      <c r="K73" s="312"/>
      <c r="L73" s="312"/>
      <c r="M73" s="312"/>
      <c r="N73" s="313"/>
    </row>
    <row r="74" spans="1:14" s="295" customFormat="1">
      <c r="A74" s="203"/>
      <c r="B74" s="71"/>
      <c r="C74" s="132"/>
      <c r="D74" s="142"/>
      <c r="E74" s="262"/>
      <c r="F74" s="321"/>
      <c r="G74" s="320"/>
      <c r="I74" s="312"/>
      <c r="J74" s="312"/>
      <c r="K74" s="312"/>
      <c r="L74" s="312"/>
      <c r="M74" s="312"/>
      <c r="N74" s="313"/>
    </row>
    <row r="75" spans="1:14" ht="24">
      <c r="A75" s="203" t="s">
        <v>60</v>
      </c>
      <c r="B75" s="71" t="s">
        <v>103</v>
      </c>
      <c r="C75" s="132" t="s">
        <v>149</v>
      </c>
      <c r="D75" s="142" t="s">
        <v>57</v>
      </c>
      <c r="E75" s="262">
        <v>1119</v>
      </c>
      <c r="F75" s="321"/>
      <c r="G75" s="320">
        <f>+F75*E75</f>
        <v>0</v>
      </c>
    </row>
    <row r="76" spans="1:14">
      <c r="A76" s="203"/>
      <c r="B76" s="71"/>
      <c r="C76" s="132"/>
      <c r="D76" s="142"/>
      <c r="E76" s="262"/>
      <c r="F76" s="321"/>
      <c r="G76" s="320"/>
    </row>
    <row r="77" spans="1:14" ht="28.5" customHeight="1">
      <c r="A77" s="203" t="s">
        <v>60</v>
      </c>
      <c r="B77" s="71" t="s">
        <v>132</v>
      </c>
      <c r="C77" s="132" t="s">
        <v>116</v>
      </c>
      <c r="D77" s="142" t="s">
        <v>57</v>
      </c>
      <c r="E77" s="262">
        <v>148</v>
      </c>
      <c r="F77" s="321"/>
      <c r="G77" s="320">
        <f>+F77*E77</f>
        <v>0</v>
      </c>
    </row>
    <row r="78" spans="1:14" s="300" customFormat="1" ht="13.7" customHeight="1">
      <c r="A78" s="203"/>
      <c r="B78" s="71"/>
      <c r="C78" s="132"/>
      <c r="D78" s="142"/>
      <c r="E78" s="262"/>
      <c r="F78" s="321"/>
      <c r="G78" s="320"/>
      <c r="I78" s="312"/>
      <c r="J78" s="312"/>
      <c r="K78" s="312"/>
      <c r="L78" s="312"/>
      <c r="M78" s="312"/>
      <c r="N78" s="313"/>
    </row>
    <row r="79" spans="1:14" s="301" customFormat="1" ht="49.7" customHeight="1">
      <c r="A79" s="203" t="s">
        <v>60</v>
      </c>
      <c r="B79" s="71" t="s">
        <v>135</v>
      </c>
      <c r="C79" s="132" t="s">
        <v>150</v>
      </c>
      <c r="D79" s="142" t="s">
        <v>57</v>
      </c>
      <c r="E79" s="262">
        <v>23</v>
      </c>
      <c r="F79" s="321"/>
      <c r="G79" s="320">
        <f>+F79*E79</f>
        <v>0</v>
      </c>
      <c r="I79" s="312"/>
      <c r="J79" s="312"/>
      <c r="K79" s="312"/>
      <c r="L79" s="312"/>
      <c r="M79" s="312"/>
      <c r="N79" s="313"/>
    </row>
    <row r="80" spans="1:14" s="301" customFormat="1" ht="18" customHeight="1">
      <c r="A80" s="203"/>
      <c r="B80" s="71"/>
      <c r="C80" s="132"/>
      <c r="D80" s="142"/>
      <c r="E80" s="262"/>
      <c r="F80" s="321"/>
      <c r="G80" s="320"/>
      <c r="I80" s="312"/>
      <c r="J80" s="312"/>
      <c r="K80" s="312"/>
      <c r="L80" s="312"/>
      <c r="M80" s="312"/>
      <c r="N80" s="313"/>
    </row>
    <row r="81" spans="1:14" s="301" customFormat="1" ht="27.75" customHeight="1">
      <c r="A81" s="203" t="s">
        <v>60</v>
      </c>
      <c r="B81" s="71" t="s">
        <v>136</v>
      </c>
      <c r="C81" s="132" t="s">
        <v>151</v>
      </c>
      <c r="D81" s="142" t="s">
        <v>50</v>
      </c>
      <c r="E81" s="262">
        <v>151</v>
      </c>
      <c r="F81" s="321"/>
      <c r="G81" s="320">
        <f>+F81*E81</f>
        <v>0</v>
      </c>
      <c r="I81" s="312"/>
      <c r="J81" s="312"/>
      <c r="K81" s="312"/>
      <c r="L81" s="312"/>
      <c r="M81" s="312"/>
      <c r="N81" s="313"/>
    </row>
    <row r="82" spans="1:14">
      <c r="A82" s="203"/>
      <c r="B82" s="71"/>
      <c r="C82" s="132"/>
      <c r="D82" s="142"/>
      <c r="E82" s="262"/>
      <c r="F82" s="319"/>
      <c r="G82" s="320"/>
    </row>
    <row r="83" spans="1:14" ht="15.75" thickBot="1">
      <c r="A83" s="198"/>
      <c r="B83" s="231"/>
      <c r="C83" s="199" t="s">
        <v>100</v>
      </c>
      <c r="D83" s="199"/>
      <c r="E83" s="265"/>
      <c r="F83" s="324"/>
      <c r="G83" s="325">
        <f>SUM(G57:G82)</f>
        <v>0</v>
      </c>
    </row>
    <row r="84" spans="1:14" s="296" customFormat="1">
      <c r="A84" s="200"/>
      <c r="B84" s="232"/>
      <c r="C84" s="201"/>
      <c r="D84" s="201"/>
      <c r="E84" s="272"/>
      <c r="F84" s="336"/>
      <c r="G84" s="337"/>
      <c r="I84" s="312"/>
      <c r="J84" s="312"/>
      <c r="K84" s="312"/>
      <c r="L84" s="312"/>
      <c r="M84" s="312"/>
      <c r="N84" s="313"/>
    </row>
    <row r="85" spans="1:14" s="296" customFormat="1">
      <c r="A85" s="200"/>
      <c r="B85" s="232"/>
      <c r="C85" s="201"/>
      <c r="D85" s="201"/>
      <c r="E85" s="272"/>
      <c r="F85" s="336"/>
      <c r="G85" s="337"/>
      <c r="I85" s="312"/>
      <c r="J85" s="312"/>
      <c r="K85" s="312"/>
      <c r="L85" s="312"/>
      <c r="M85" s="312"/>
      <c r="N85" s="313"/>
    </row>
    <row r="86" spans="1:14" s="297" customFormat="1" ht="16.5" thickBot="1">
      <c r="A86" s="193"/>
      <c r="B86" s="226" t="s">
        <v>120</v>
      </c>
      <c r="C86" s="194" t="s">
        <v>61</v>
      </c>
      <c r="D86" s="227"/>
      <c r="E86" s="267"/>
      <c r="F86" s="328"/>
      <c r="G86" s="329"/>
      <c r="I86" s="312"/>
      <c r="J86" s="312"/>
      <c r="K86" s="312"/>
      <c r="L86" s="312"/>
      <c r="M86" s="312"/>
      <c r="N86" s="313"/>
    </row>
    <row r="87" spans="1:14" s="297" customFormat="1">
      <c r="A87" s="195"/>
      <c r="B87" s="234"/>
      <c r="C87" s="192"/>
      <c r="D87" s="220"/>
      <c r="E87" s="271"/>
      <c r="F87" s="334"/>
      <c r="G87" s="332"/>
      <c r="I87" s="312"/>
      <c r="J87" s="312"/>
      <c r="K87" s="312"/>
      <c r="L87" s="312"/>
      <c r="M87" s="312"/>
      <c r="N87" s="313"/>
    </row>
    <row r="88" spans="1:14" s="297" customFormat="1" ht="24">
      <c r="A88" s="203" t="s">
        <v>106</v>
      </c>
      <c r="B88" s="229">
        <v>1</v>
      </c>
      <c r="C88" s="132" t="s">
        <v>152</v>
      </c>
      <c r="D88" s="142" t="s">
        <v>57</v>
      </c>
      <c r="E88" s="262">
        <v>3</v>
      </c>
      <c r="F88" s="319"/>
      <c r="G88" s="320">
        <f>+F88*E88</f>
        <v>0</v>
      </c>
      <c r="I88" s="312"/>
      <c r="J88" s="312"/>
      <c r="K88" s="312"/>
      <c r="L88" s="312"/>
      <c r="M88" s="312"/>
      <c r="N88" s="313"/>
    </row>
    <row r="89" spans="1:14" s="297" customFormat="1">
      <c r="A89" s="196"/>
      <c r="B89" s="229"/>
      <c r="C89" s="137" t="s">
        <v>13</v>
      </c>
      <c r="D89" s="230"/>
      <c r="E89" s="262"/>
      <c r="F89" s="319"/>
      <c r="G89" s="320"/>
      <c r="I89" s="312"/>
      <c r="J89" s="312"/>
      <c r="K89" s="312"/>
      <c r="L89" s="312"/>
      <c r="M89" s="312"/>
      <c r="N89" s="313"/>
    </row>
    <row r="90" spans="1:14" s="298" customFormat="1" ht="41.25" customHeight="1">
      <c r="A90" s="203" t="s">
        <v>62</v>
      </c>
      <c r="B90" s="71" t="s">
        <v>96</v>
      </c>
      <c r="C90" s="132" t="s">
        <v>124</v>
      </c>
      <c r="D90" s="142" t="s">
        <v>123</v>
      </c>
      <c r="E90" s="262">
        <v>200</v>
      </c>
      <c r="F90" s="319"/>
      <c r="G90" s="320">
        <f>+F90*E90</f>
        <v>0</v>
      </c>
      <c r="I90" s="312"/>
      <c r="J90" s="312"/>
      <c r="K90" s="312"/>
      <c r="L90" s="312"/>
      <c r="M90" s="312"/>
      <c r="N90" s="313"/>
    </row>
    <row r="91" spans="1:14" s="297" customFormat="1" ht="15" customHeight="1">
      <c r="A91" s="203"/>
      <c r="B91" s="71"/>
      <c r="C91" s="137"/>
      <c r="D91" s="142"/>
      <c r="E91" s="262"/>
      <c r="F91" s="319"/>
      <c r="G91" s="320"/>
      <c r="I91" s="312"/>
      <c r="J91" s="312"/>
      <c r="K91" s="312"/>
      <c r="L91" s="312"/>
      <c r="M91" s="312"/>
      <c r="N91" s="313"/>
    </row>
    <row r="92" spans="1:14" s="298" customFormat="1" ht="39.200000000000003" customHeight="1">
      <c r="A92" s="203" t="s">
        <v>62</v>
      </c>
      <c r="B92" s="71" t="s">
        <v>92</v>
      </c>
      <c r="C92" s="306" t="s">
        <v>153</v>
      </c>
      <c r="D92" s="142" t="s">
        <v>56</v>
      </c>
      <c r="E92" s="262">
        <v>8</v>
      </c>
      <c r="F92" s="319"/>
      <c r="G92" s="320">
        <f>+F92*E92</f>
        <v>0</v>
      </c>
      <c r="I92" s="312"/>
      <c r="J92" s="312"/>
      <c r="K92" s="312"/>
      <c r="L92" s="312"/>
      <c r="M92" s="312"/>
      <c r="N92" s="313"/>
    </row>
    <row r="93" spans="1:14" s="297" customFormat="1" ht="15" customHeight="1">
      <c r="A93" s="203"/>
      <c r="B93" s="71"/>
      <c r="C93" s="137"/>
      <c r="D93" s="142"/>
      <c r="E93" s="262"/>
      <c r="F93" s="319"/>
      <c r="G93" s="320"/>
      <c r="I93" s="312"/>
      <c r="J93" s="312"/>
      <c r="K93" s="312"/>
      <c r="L93" s="312"/>
      <c r="M93" s="312"/>
      <c r="N93" s="313"/>
    </row>
    <row r="94" spans="1:14" s="298" customFormat="1" ht="41.25" customHeight="1">
      <c r="A94" s="203" t="s">
        <v>62</v>
      </c>
      <c r="B94" s="71" t="s">
        <v>97</v>
      </c>
      <c r="C94" s="132" t="s">
        <v>154</v>
      </c>
      <c r="D94" s="142" t="s">
        <v>50</v>
      </c>
      <c r="E94" s="262">
        <v>12</v>
      </c>
      <c r="F94" s="319"/>
      <c r="G94" s="320">
        <f>+F94*E94</f>
        <v>0</v>
      </c>
      <c r="I94" s="312"/>
      <c r="J94" s="312"/>
      <c r="K94" s="312"/>
      <c r="L94" s="312"/>
      <c r="M94" s="312"/>
      <c r="N94" s="313"/>
    </row>
    <row r="95" spans="1:14" s="297" customFormat="1" ht="15" customHeight="1">
      <c r="A95" s="203"/>
      <c r="B95" s="71"/>
      <c r="C95" s="137"/>
      <c r="D95" s="142"/>
      <c r="E95" s="262"/>
      <c r="F95" s="319"/>
      <c r="G95" s="320"/>
      <c r="I95" s="312"/>
      <c r="J95" s="312"/>
      <c r="K95" s="312"/>
      <c r="L95" s="312"/>
      <c r="M95" s="312"/>
      <c r="N95" s="313"/>
    </row>
    <row r="96" spans="1:14" s="298" customFormat="1" ht="52.5" customHeight="1">
      <c r="A96" s="203" t="s">
        <v>62</v>
      </c>
      <c r="B96" s="71" t="s">
        <v>101</v>
      </c>
      <c r="C96" s="132" t="s">
        <v>155</v>
      </c>
      <c r="D96" s="142" t="s">
        <v>52</v>
      </c>
      <c r="E96" s="262">
        <v>9</v>
      </c>
      <c r="F96" s="321"/>
      <c r="G96" s="320">
        <f>+F96*E96</f>
        <v>0</v>
      </c>
      <c r="I96" s="312"/>
      <c r="J96" s="312"/>
      <c r="K96" s="312"/>
      <c r="L96" s="312"/>
      <c r="M96" s="312"/>
      <c r="N96" s="313"/>
    </row>
    <row r="97" spans="1:14" s="297" customFormat="1">
      <c r="A97" s="238"/>
      <c r="B97" s="239"/>
      <c r="C97" s="240"/>
      <c r="D97" s="230"/>
      <c r="E97" s="273"/>
      <c r="F97" s="319"/>
      <c r="G97" s="320"/>
      <c r="I97" s="312"/>
      <c r="J97" s="312"/>
      <c r="K97" s="312"/>
      <c r="L97" s="312"/>
      <c r="M97" s="312"/>
      <c r="N97" s="313"/>
    </row>
    <row r="98" spans="1:14" s="297" customFormat="1" ht="15.75" thickBot="1">
      <c r="A98" s="198"/>
      <c r="B98" s="231"/>
      <c r="C98" s="199" t="s">
        <v>125</v>
      </c>
      <c r="D98" s="199"/>
      <c r="E98" s="265"/>
      <c r="F98" s="324"/>
      <c r="G98" s="325">
        <f>SUM(G88:G96)</f>
        <v>0</v>
      </c>
      <c r="I98" s="314"/>
      <c r="J98" s="312"/>
      <c r="K98" s="312"/>
      <c r="L98" s="312"/>
      <c r="M98" s="312"/>
      <c r="N98" s="313"/>
    </row>
    <row r="99" spans="1:14">
      <c r="A99" s="200"/>
      <c r="B99" s="232"/>
      <c r="C99" s="201"/>
      <c r="D99" s="201"/>
      <c r="E99" s="272"/>
      <c r="F99" s="336"/>
      <c r="G99" s="337"/>
    </row>
    <row r="100" spans="1:14" s="305" customFormat="1">
      <c r="A100" s="200"/>
      <c r="B100" s="232"/>
      <c r="C100" s="201"/>
      <c r="D100" s="201"/>
      <c r="E100" s="272"/>
      <c r="F100" s="336"/>
      <c r="G100" s="337"/>
      <c r="I100" s="312"/>
      <c r="J100" s="312"/>
      <c r="K100" s="312"/>
      <c r="L100" s="312"/>
      <c r="M100" s="312"/>
      <c r="N100" s="313"/>
    </row>
    <row r="101" spans="1:14" s="305" customFormat="1">
      <c r="A101" s="200"/>
      <c r="B101" s="232"/>
      <c r="C101" s="201"/>
      <c r="D101" s="201"/>
      <c r="E101" s="272"/>
      <c r="F101" s="336"/>
      <c r="G101" s="337"/>
      <c r="I101" s="312"/>
      <c r="J101" s="312"/>
      <c r="K101" s="312"/>
      <c r="L101" s="312"/>
      <c r="M101" s="312"/>
      <c r="N101" s="313"/>
    </row>
    <row r="102" spans="1:14" s="305" customFormat="1">
      <c r="A102" s="200"/>
      <c r="B102" s="232"/>
      <c r="C102" s="201"/>
      <c r="D102" s="201"/>
      <c r="E102" s="272"/>
      <c r="F102" s="336"/>
      <c r="G102" s="337"/>
      <c r="I102" s="312"/>
      <c r="J102" s="312"/>
      <c r="K102" s="312"/>
      <c r="L102" s="312"/>
      <c r="M102" s="312"/>
      <c r="N102" s="313"/>
    </row>
    <row r="103" spans="1:14">
      <c r="A103" s="200"/>
      <c r="B103" s="232"/>
      <c r="C103" s="233"/>
      <c r="D103" s="233"/>
      <c r="E103" s="266"/>
      <c r="F103" s="326"/>
      <c r="G103" s="327"/>
    </row>
    <row r="104" spans="1:14" ht="16.5" thickBot="1">
      <c r="A104" s="193"/>
      <c r="B104" s="226" t="s">
        <v>126</v>
      </c>
      <c r="C104" s="194" t="s">
        <v>98</v>
      </c>
      <c r="D104" s="227"/>
      <c r="E104" s="267"/>
      <c r="F104" s="328"/>
      <c r="G104" s="329"/>
    </row>
    <row r="105" spans="1:14">
      <c r="A105" s="195"/>
      <c r="B105" s="234"/>
      <c r="C105" s="192"/>
      <c r="D105" s="220"/>
      <c r="E105" s="271"/>
      <c r="F105" s="334"/>
      <c r="G105" s="332"/>
    </row>
    <row r="106" spans="1:14" ht="24">
      <c r="A106" s="203" t="s">
        <v>106</v>
      </c>
      <c r="B106" s="229">
        <v>1</v>
      </c>
      <c r="C106" s="137" t="s">
        <v>79</v>
      </c>
      <c r="D106" s="142" t="s">
        <v>52</v>
      </c>
      <c r="E106" s="262">
        <v>8</v>
      </c>
      <c r="F106" s="319"/>
      <c r="G106" s="320">
        <f>+F106*E106</f>
        <v>0</v>
      </c>
    </row>
    <row r="107" spans="1:14" s="303" customFormat="1">
      <c r="A107" s="203"/>
      <c r="B107" s="229"/>
      <c r="C107" s="137"/>
      <c r="D107" s="142"/>
      <c r="E107" s="262"/>
      <c r="F107" s="319"/>
      <c r="G107" s="320"/>
      <c r="I107" s="312"/>
      <c r="J107" s="312"/>
      <c r="K107" s="312"/>
      <c r="L107" s="312"/>
      <c r="M107" s="312"/>
      <c r="N107" s="313"/>
    </row>
    <row r="108" spans="1:14" s="303" customFormat="1" ht="60">
      <c r="A108" s="203" t="s">
        <v>106</v>
      </c>
      <c r="B108" s="71">
        <v>2</v>
      </c>
      <c r="C108" s="137" t="s">
        <v>156</v>
      </c>
      <c r="D108" s="142" t="s">
        <v>52</v>
      </c>
      <c r="E108" s="262">
        <v>1</v>
      </c>
      <c r="F108" s="319"/>
      <c r="G108" s="320">
        <f>+F108*E108</f>
        <v>0</v>
      </c>
      <c r="I108" s="312"/>
      <c r="J108" s="312"/>
      <c r="K108" s="312"/>
      <c r="L108" s="312"/>
      <c r="M108" s="312"/>
      <c r="N108" s="313"/>
    </row>
    <row r="109" spans="1:14">
      <c r="A109" s="196"/>
      <c r="B109" s="229"/>
      <c r="C109" s="137" t="s">
        <v>13</v>
      </c>
      <c r="D109" s="230"/>
      <c r="E109" s="262"/>
      <c r="F109" s="319"/>
      <c r="G109" s="320"/>
    </row>
    <row r="110" spans="1:14" ht="60">
      <c r="A110" s="203" t="s">
        <v>106</v>
      </c>
      <c r="B110" s="71" t="s">
        <v>96</v>
      </c>
      <c r="C110" s="137" t="s">
        <v>157</v>
      </c>
      <c r="D110" s="142" t="s">
        <v>52</v>
      </c>
      <c r="E110" s="262">
        <v>7</v>
      </c>
      <c r="F110" s="319"/>
      <c r="G110" s="320">
        <f>+F110*E110</f>
        <v>0</v>
      </c>
    </row>
    <row r="111" spans="1:14" s="296" customFormat="1">
      <c r="A111" s="203"/>
      <c r="B111" s="71"/>
      <c r="C111" s="137"/>
      <c r="D111" s="142"/>
      <c r="E111" s="262"/>
      <c r="F111" s="321"/>
      <c r="G111" s="320"/>
      <c r="I111" s="312"/>
      <c r="J111" s="312"/>
      <c r="K111" s="312"/>
      <c r="L111" s="312"/>
      <c r="M111" s="312"/>
      <c r="N111" s="313"/>
    </row>
    <row r="112" spans="1:14" s="296" customFormat="1" ht="49.7" customHeight="1">
      <c r="A112" s="203" t="s">
        <v>106</v>
      </c>
      <c r="B112" s="71" t="s">
        <v>92</v>
      </c>
      <c r="C112" s="137" t="s">
        <v>121</v>
      </c>
      <c r="D112" s="142" t="s">
        <v>50</v>
      </c>
      <c r="E112" s="262">
        <v>148</v>
      </c>
      <c r="F112" s="321"/>
      <c r="G112" s="320">
        <f>+F112*E112</f>
        <v>0</v>
      </c>
      <c r="I112" s="312"/>
      <c r="J112" s="312"/>
      <c r="K112" s="312"/>
      <c r="L112" s="312"/>
      <c r="M112" s="312"/>
      <c r="N112" s="313"/>
    </row>
    <row r="113" spans="1:14" s="305" customFormat="1" ht="15.75" customHeight="1">
      <c r="A113" s="203"/>
      <c r="B113" s="71"/>
      <c r="C113" s="137"/>
      <c r="D113" s="142"/>
      <c r="E113" s="262"/>
      <c r="F113" s="321"/>
      <c r="G113" s="320"/>
      <c r="I113" s="312"/>
      <c r="J113" s="312"/>
      <c r="K113" s="312"/>
      <c r="L113" s="312"/>
      <c r="M113" s="312"/>
      <c r="N113" s="313"/>
    </row>
    <row r="114" spans="1:14" s="305" customFormat="1" ht="49.7" customHeight="1">
      <c r="A114" s="203" t="s">
        <v>106</v>
      </c>
      <c r="B114" s="71" t="s">
        <v>97</v>
      </c>
      <c r="C114" s="137" t="s">
        <v>158</v>
      </c>
      <c r="D114" s="142" t="s">
        <v>50</v>
      </c>
      <c r="E114" s="262">
        <v>17</v>
      </c>
      <c r="F114" s="321"/>
      <c r="G114" s="320">
        <f>+F114*E114</f>
        <v>0</v>
      </c>
      <c r="I114" s="312"/>
      <c r="J114" s="312"/>
      <c r="K114" s="312"/>
      <c r="L114" s="312"/>
      <c r="M114" s="312"/>
      <c r="N114" s="313"/>
    </row>
    <row r="115" spans="1:14" s="300" customFormat="1" ht="16.5" customHeight="1">
      <c r="A115" s="203"/>
      <c r="B115" s="71"/>
      <c r="C115" s="137"/>
      <c r="D115" s="142"/>
      <c r="E115" s="262"/>
      <c r="F115" s="321"/>
      <c r="G115" s="320"/>
      <c r="I115" s="312"/>
      <c r="J115" s="312"/>
      <c r="K115" s="312"/>
      <c r="L115" s="312"/>
      <c r="M115" s="312"/>
      <c r="N115" s="313"/>
    </row>
    <row r="116" spans="1:14" s="300" customFormat="1" ht="39.200000000000003" customHeight="1">
      <c r="A116" s="203" t="s">
        <v>106</v>
      </c>
      <c r="B116" s="71" t="s">
        <v>101</v>
      </c>
      <c r="C116" s="137" t="s">
        <v>122</v>
      </c>
      <c r="D116" s="142" t="s">
        <v>50</v>
      </c>
      <c r="E116" s="262">
        <v>23</v>
      </c>
      <c r="F116" s="321"/>
      <c r="G116" s="320">
        <f>+F116*E116</f>
        <v>0</v>
      </c>
      <c r="I116" s="312"/>
      <c r="J116" s="312"/>
      <c r="K116" s="312"/>
      <c r="L116" s="312"/>
      <c r="M116" s="312"/>
      <c r="N116" s="313"/>
    </row>
    <row r="117" spans="1:14" s="303" customFormat="1" ht="14.25" customHeight="1">
      <c r="A117" s="203"/>
      <c r="B117" s="71"/>
      <c r="C117" s="137"/>
      <c r="D117" s="142"/>
      <c r="E117" s="262"/>
      <c r="F117" s="321"/>
      <c r="G117" s="320"/>
      <c r="I117" s="312"/>
      <c r="J117" s="312"/>
      <c r="K117" s="312"/>
      <c r="L117" s="312"/>
      <c r="M117" s="312"/>
      <c r="N117" s="313"/>
    </row>
    <row r="118" spans="1:14" s="303" customFormat="1" ht="50.25" customHeight="1">
      <c r="A118" s="203" t="s">
        <v>106</v>
      </c>
      <c r="B118" s="71" t="s">
        <v>102</v>
      </c>
      <c r="C118" s="137" t="s">
        <v>159</v>
      </c>
      <c r="D118" s="142" t="s">
        <v>57</v>
      </c>
      <c r="E118" s="262">
        <v>46</v>
      </c>
      <c r="F118" s="321"/>
      <c r="G118" s="320">
        <f>+F118*E118</f>
        <v>0</v>
      </c>
      <c r="I118" s="312"/>
      <c r="J118" s="312"/>
      <c r="K118" s="312"/>
      <c r="L118" s="312"/>
      <c r="M118" s="312"/>
      <c r="N118" s="313"/>
    </row>
    <row r="119" spans="1:14" s="303" customFormat="1" ht="15" customHeight="1">
      <c r="A119" s="203"/>
      <c r="B119" s="71"/>
      <c r="C119" s="137"/>
      <c r="D119" s="142"/>
      <c r="E119" s="262"/>
      <c r="F119" s="321"/>
      <c r="G119" s="320"/>
      <c r="I119" s="312"/>
      <c r="J119" s="312"/>
      <c r="K119" s="312"/>
      <c r="L119" s="312"/>
      <c r="M119" s="312"/>
      <c r="N119" s="313"/>
    </row>
    <row r="120" spans="1:14" s="303" customFormat="1" ht="49.7" customHeight="1">
      <c r="A120" s="203" t="s">
        <v>106</v>
      </c>
      <c r="B120" s="71" t="s">
        <v>103</v>
      </c>
      <c r="C120" s="306" t="s">
        <v>160</v>
      </c>
      <c r="D120" s="142" t="s">
        <v>52</v>
      </c>
      <c r="E120" s="262">
        <v>13</v>
      </c>
      <c r="F120" s="321"/>
      <c r="G120" s="320">
        <f>+F120*E120</f>
        <v>0</v>
      </c>
      <c r="I120" s="312"/>
      <c r="J120" s="312"/>
      <c r="K120" s="312"/>
      <c r="L120" s="312"/>
      <c r="M120" s="312"/>
      <c r="N120" s="313"/>
    </row>
    <row r="121" spans="1:14" s="305" customFormat="1" ht="14.25" customHeight="1">
      <c r="A121" s="203"/>
      <c r="B121" s="71"/>
      <c r="C121" s="137"/>
      <c r="D121" s="142"/>
      <c r="E121" s="262"/>
      <c r="F121" s="321"/>
      <c r="G121" s="320"/>
      <c r="I121" s="312"/>
      <c r="J121" s="312"/>
      <c r="K121" s="312"/>
      <c r="L121" s="312"/>
      <c r="M121" s="312"/>
      <c r="N121" s="313"/>
    </row>
    <row r="122" spans="1:14" s="305" customFormat="1" ht="51" customHeight="1">
      <c r="A122" s="203" t="s">
        <v>106</v>
      </c>
      <c r="B122" s="71" t="s">
        <v>132</v>
      </c>
      <c r="C122" s="306" t="s">
        <v>161</v>
      </c>
      <c r="D122" s="142" t="s">
        <v>52</v>
      </c>
      <c r="E122" s="262">
        <v>3</v>
      </c>
      <c r="F122" s="321"/>
      <c r="G122" s="320">
        <f>+F122*E122</f>
        <v>0</v>
      </c>
      <c r="I122" s="312"/>
      <c r="J122" s="312"/>
      <c r="K122" s="312"/>
      <c r="L122" s="312"/>
      <c r="M122" s="312"/>
      <c r="N122" s="313"/>
    </row>
    <row r="123" spans="1:14" s="305" customFormat="1" ht="15.75" customHeight="1">
      <c r="A123" s="203"/>
      <c r="B123" s="71"/>
      <c r="C123" s="137"/>
      <c r="D123" s="142"/>
      <c r="E123" s="262"/>
      <c r="F123" s="321"/>
      <c r="G123" s="320"/>
      <c r="I123" s="312"/>
      <c r="J123" s="312"/>
      <c r="K123" s="312"/>
      <c r="L123" s="312"/>
      <c r="M123" s="312"/>
      <c r="N123" s="313"/>
    </row>
    <row r="124" spans="1:14" s="305" customFormat="1" ht="53.45" customHeight="1">
      <c r="A124" s="203" t="s">
        <v>106</v>
      </c>
      <c r="B124" s="71" t="s">
        <v>133</v>
      </c>
      <c r="C124" s="137" t="s">
        <v>162</v>
      </c>
      <c r="D124" s="142" t="s">
        <v>52</v>
      </c>
      <c r="E124" s="262">
        <v>2</v>
      </c>
      <c r="F124" s="321"/>
      <c r="G124" s="320">
        <f>+F124*E124</f>
        <v>0</v>
      </c>
      <c r="I124" s="312"/>
      <c r="J124" s="312"/>
      <c r="K124" s="312"/>
      <c r="L124" s="312"/>
      <c r="M124" s="312"/>
      <c r="N124" s="313"/>
    </row>
    <row r="125" spans="1:14">
      <c r="A125" s="203"/>
      <c r="B125" s="71"/>
      <c r="C125" s="137"/>
      <c r="D125" s="142"/>
      <c r="E125" s="262"/>
      <c r="F125" s="321"/>
      <c r="G125" s="320"/>
    </row>
    <row r="126" spans="1:14" ht="28.5" customHeight="1">
      <c r="A126" s="203" t="s">
        <v>106</v>
      </c>
      <c r="B126" s="71" t="s">
        <v>134</v>
      </c>
      <c r="C126" s="137" t="s">
        <v>163</v>
      </c>
      <c r="D126" s="142" t="s">
        <v>50</v>
      </c>
      <c r="E126" s="262">
        <v>28</v>
      </c>
      <c r="F126" s="321"/>
      <c r="G126" s="320">
        <f>+F126*E126</f>
        <v>0</v>
      </c>
    </row>
    <row r="127" spans="1:14">
      <c r="A127" s="238"/>
      <c r="B127" s="239"/>
      <c r="C127" s="240"/>
      <c r="D127" s="230"/>
      <c r="E127" s="273"/>
      <c r="F127" s="319"/>
      <c r="G127" s="320"/>
    </row>
    <row r="128" spans="1:14" ht="15.75" thickBot="1">
      <c r="A128" s="198"/>
      <c r="B128" s="231"/>
      <c r="C128" s="199" t="s">
        <v>107</v>
      </c>
      <c r="D128" s="199"/>
      <c r="E128" s="265"/>
      <c r="F128" s="324"/>
      <c r="G128" s="325">
        <f>SUM(G106:G126)</f>
        <v>0</v>
      </c>
      <c r="I128" s="314"/>
      <c r="J128" s="314"/>
    </row>
    <row r="129" spans="1:14" s="304" customFormat="1">
      <c r="A129" s="200"/>
      <c r="B129" s="232"/>
      <c r="C129" s="201"/>
      <c r="D129" s="201"/>
      <c r="E129" s="272"/>
      <c r="F129" s="336"/>
      <c r="G129" s="337"/>
      <c r="I129" s="312"/>
      <c r="J129" s="312"/>
      <c r="K129" s="312"/>
      <c r="L129" s="312"/>
      <c r="M129" s="312"/>
      <c r="N129" s="313"/>
    </row>
    <row r="130" spans="1:14" s="304" customFormat="1">
      <c r="A130" s="200"/>
      <c r="B130" s="232"/>
      <c r="C130" s="201"/>
      <c r="D130" s="201"/>
      <c r="E130" s="272"/>
      <c r="F130" s="336"/>
      <c r="G130" s="337"/>
      <c r="I130" s="312"/>
      <c r="J130" s="312"/>
      <c r="K130" s="312"/>
      <c r="L130" s="312"/>
      <c r="M130" s="312"/>
      <c r="N130" s="313"/>
    </row>
    <row r="131" spans="1:14" s="293" customFormat="1" ht="17.45" customHeight="1">
      <c r="A131" s="200"/>
      <c r="B131" s="232"/>
      <c r="C131" s="201"/>
      <c r="D131" s="201"/>
      <c r="E131" s="272"/>
      <c r="F131" s="336"/>
      <c r="G131" s="337"/>
      <c r="I131" s="312"/>
      <c r="J131" s="312"/>
      <c r="K131" s="312"/>
      <c r="L131" s="312"/>
      <c r="M131" s="312"/>
      <c r="N131" s="313"/>
    </row>
    <row r="132" spans="1:14" s="293" customFormat="1" ht="17.45" customHeight="1">
      <c r="A132" s="200"/>
      <c r="B132" s="232"/>
      <c r="C132" s="201"/>
      <c r="D132" s="201"/>
      <c r="E132" s="272"/>
      <c r="F132" s="336"/>
      <c r="G132" s="337"/>
      <c r="I132" s="312"/>
      <c r="J132" s="312"/>
      <c r="K132" s="312"/>
      <c r="L132" s="312"/>
      <c r="M132" s="312"/>
      <c r="N132" s="313"/>
    </row>
    <row r="133" spans="1:14" ht="18.75" thickBot="1">
      <c r="A133" s="77" t="s">
        <v>12</v>
      </c>
      <c r="B133" s="241"/>
      <c r="C133" s="242"/>
      <c r="D133" s="243"/>
      <c r="E133" s="274"/>
      <c r="F133" s="338"/>
      <c r="G133" s="339"/>
    </row>
    <row r="134" spans="1:14">
      <c r="A134" s="32"/>
      <c r="B134" s="35"/>
      <c r="C134" s="33"/>
      <c r="D134" s="244"/>
      <c r="E134" s="275"/>
      <c r="F134" s="340"/>
      <c r="G134" s="341"/>
    </row>
    <row r="135" spans="1:14">
      <c r="A135" s="26" t="s">
        <v>67</v>
      </c>
      <c r="B135" s="36"/>
      <c r="C135" s="37"/>
      <c r="D135" s="245"/>
      <c r="E135" s="273"/>
      <c r="F135" s="319"/>
      <c r="G135" s="320"/>
    </row>
    <row r="136" spans="1:14">
      <c r="A136" s="38"/>
      <c r="B136" s="246"/>
      <c r="C136" s="39"/>
      <c r="D136" s="40"/>
      <c r="E136" s="276"/>
      <c r="F136" s="342"/>
      <c r="G136" s="343" t="s">
        <v>13</v>
      </c>
    </row>
    <row r="137" spans="1:14">
      <c r="A137" s="43"/>
      <c r="B137" s="247"/>
      <c r="C137" s="44"/>
      <c r="D137" s="45"/>
      <c r="E137" s="277"/>
      <c r="F137" s="272"/>
      <c r="G137" s="344"/>
    </row>
    <row r="138" spans="1:14">
      <c r="A138" s="204"/>
      <c r="B138" s="248" t="s">
        <v>47</v>
      </c>
      <c r="C138" s="205" t="s">
        <v>48</v>
      </c>
      <c r="D138" s="206"/>
      <c r="E138" s="278"/>
      <c r="F138" s="345"/>
      <c r="G138" s="346">
        <f>+G37</f>
        <v>0</v>
      </c>
    </row>
    <row r="139" spans="1:14">
      <c r="A139" s="249"/>
      <c r="B139" s="48"/>
      <c r="C139" s="49"/>
      <c r="D139" s="202"/>
      <c r="E139" s="277"/>
      <c r="F139" s="347"/>
      <c r="G139" s="282"/>
    </row>
    <row r="140" spans="1:14">
      <c r="A140" s="204"/>
      <c r="B140" s="248" t="s">
        <v>54</v>
      </c>
      <c r="C140" s="205" t="s">
        <v>55</v>
      </c>
      <c r="D140" s="206"/>
      <c r="E140" s="278"/>
      <c r="F140" s="345"/>
      <c r="G140" s="346">
        <f>+G53</f>
        <v>0</v>
      </c>
    </row>
    <row r="141" spans="1:14">
      <c r="A141" s="204"/>
      <c r="B141" s="248"/>
      <c r="C141" s="205"/>
      <c r="D141" s="206"/>
      <c r="E141" s="278"/>
      <c r="F141" s="345"/>
      <c r="G141" s="346"/>
    </row>
    <row r="142" spans="1:14">
      <c r="A142" s="204"/>
      <c r="B142" s="248" t="s">
        <v>60</v>
      </c>
      <c r="C142" s="205" t="s">
        <v>99</v>
      </c>
      <c r="D142" s="206"/>
      <c r="E142" s="278"/>
      <c r="F142" s="345"/>
      <c r="G142" s="346">
        <f>+G83</f>
        <v>0</v>
      </c>
    </row>
    <row r="143" spans="1:14" s="299" customFormat="1">
      <c r="A143" s="204"/>
      <c r="B143" s="248"/>
      <c r="C143" s="205"/>
      <c r="D143" s="206"/>
      <c r="E143" s="278"/>
      <c r="F143" s="345"/>
      <c r="G143" s="346"/>
      <c r="I143" s="312"/>
      <c r="J143" s="312"/>
      <c r="K143" s="312"/>
      <c r="L143" s="312"/>
      <c r="M143" s="312"/>
      <c r="N143" s="313"/>
    </row>
    <row r="144" spans="1:14" s="299" customFormat="1">
      <c r="A144" s="204"/>
      <c r="B144" s="248" t="s">
        <v>62</v>
      </c>
      <c r="C144" s="205" t="s">
        <v>61</v>
      </c>
      <c r="D144" s="206"/>
      <c r="E144" s="278"/>
      <c r="F144" s="345"/>
      <c r="G144" s="346">
        <f>+G98</f>
        <v>0</v>
      </c>
      <c r="I144" s="312"/>
      <c r="J144" s="312"/>
      <c r="K144" s="312"/>
      <c r="L144" s="312"/>
      <c r="M144" s="312"/>
      <c r="N144" s="313"/>
    </row>
    <row r="145" spans="1:7">
      <c r="A145" s="204"/>
      <c r="B145" s="248"/>
      <c r="C145" s="205"/>
      <c r="D145" s="206"/>
      <c r="E145" s="278"/>
      <c r="F145" s="345"/>
      <c r="G145" s="346"/>
    </row>
    <row r="146" spans="1:7">
      <c r="A146" s="204"/>
      <c r="B146" s="248" t="s">
        <v>106</v>
      </c>
      <c r="C146" s="250" t="s">
        <v>98</v>
      </c>
      <c r="D146" s="206"/>
      <c r="E146" s="278"/>
      <c r="F146" s="345"/>
      <c r="G146" s="346">
        <f>+G128</f>
        <v>0</v>
      </c>
    </row>
    <row r="147" spans="1:7" ht="15.75" thickBot="1">
      <c r="A147" s="207"/>
      <c r="B147" s="208"/>
      <c r="C147" s="208"/>
      <c r="D147" s="209"/>
      <c r="E147" s="279"/>
      <c r="F147" s="348"/>
      <c r="G147" s="349"/>
    </row>
    <row r="148" spans="1:7" ht="15.75" thickTop="1">
      <c r="A148" s="210"/>
      <c r="B148" s="251"/>
      <c r="C148" s="211"/>
      <c r="D148" s="252"/>
      <c r="E148" s="280"/>
      <c r="F148" s="350"/>
      <c r="G148" s="283"/>
    </row>
    <row r="149" spans="1:7">
      <c r="A149" s="253"/>
      <c r="B149" s="254"/>
      <c r="C149" s="255" t="s">
        <v>80</v>
      </c>
      <c r="D149" s="201"/>
      <c r="E149" s="272"/>
      <c r="F149" s="336"/>
      <c r="G149" s="346">
        <f>SUM(G138:G146)</f>
        <v>0</v>
      </c>
    </row>
    <row r="150" spans="1:7">
      <c r="G150" s="352"/>
    </row>
  </sheetData>
  <conditionalFormatting sqref="F1:F1048576">
    <cfRule type="cellIs" dxfId="18" priority="1" stopIfTrue="1" operator="equal">
      <formula>0</formula>
    </cfRule>
  </conditionalFormatting>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83"/>
  <sheetViews>
    <sheetView view="pageBreakPreview" topLeftCell="A61" zoomScaleNormal="100" zoomScaleSheetLayoutView="100" workbookViewId="0">
      <selection activeCell="G79" sqref="G79"/>
    </sheetView>
  </sheetViews>
  <sheetFormatPr defaultRowHeight="15"/>
  <cols>
    <col min="1" max="1" width="2.5703125" customWidth="1"/>
    <col min="2" max="2" width="4.42578125" customWidth="1"/>
    <col min="3" max="3" width="42.7109375" customWidth="1"/>
    <col min="4" max="4" width="6.28515625" customWidth="1"/>
    <col min="5" max="5" width="7.5703125" customWidth="1"/>
    <col min="6" max="6" width="7.85546875" style="351" customWidth="1"/>
    <col min="7" max="7" width="10.85546875" style="351" customWidth="1"/>
  </cols>
  <sheetData>
    <row r="1" spans="1:7" ht="18">
      <c r="A1" s="82" t="s">
        <v>5</v>
      </c>
      <c r="B1" s="83"/>
      <c r="C1" s="84"/>
      <c r="D1" s="84"/>
      <c r="E1" s="85"/>
      <c r="F1" s="91"/>
      <c r="G1" s="91"/>
    </row>
    <row r="2" spans="1:7" ht="18">
      <c r="A2" s="82"/>
      <c r="B2" s="86"/>
      <c r="C2" s="84"/>
      <c r="D2" s="84"/>
      <c r="E2" s="85"/>
      <c r="F2" s="91"/>
      <c r="G2" s="91"/>
    </row>
    <row r="3" spans="1:7" ht="18">
      <c r="A3" s="82">
        <v>3</v>
      </c>
      <c r="B3" s="83"/>
      <c r="C3" s="82" t="s">
        <v>171</v>
      </c>
      <c r="D3" s="84"/>
      <c r="E3" s="85"/>
      <c r="F3" s="91"/>
      <c r="G3" s="91"/>
    </row>
    <row r="4" spans="1:7" ht="18">
      <c r="A4" s="87"/>
      <c r="B4" s="88"/>
      <c r="C4" s="87"/>
      <c r="D4" s="89"/>
      <c r="E4" s="90"/>
      <c r="F4" s="88"/>
      <c r="G4" s="88"/>
    </row>
    <row r="5" spans="1:7" ht="18">
      <c r="A5" s="82" t="s">
        <v>13</v>
      </c>
      <c r="B5" s="91"/>
      <c r="C5" s="82" t="s">
        <v>14</v>
      </c>
      <c r="D5" s="84"/>
      <c r="E5" s="85"/>
      <c r="F5" s="91"/>
      <c r="G5" s="91"/>
    </row>
    <row r="6" spans="1:7">
      <c r="A6" s="92" t="s">
        <v>39</v>
      </c>
      <c r="B6" s="92"/>
      <c r="C6" s="93"/>
      <c r="D6" s="94"/>
      <c r="E6" s="95"/>
      <c r="F6" s="353"/>
      <c r="G6" s="353"/>
    </row>
    <row r="7" spans="1:7" ht="24">
      <c r="A7" s="97"/>
      <c r="B7" s="96"/>
      <c r="C7" s="98" t="s">
        <v>40</v>
      </c>
      <c r="D7" s="99"/>
      <c r="E7" s="100"/>
      <c r="F7" s="354"/>
      <c r="G7" s="354"/>
    </row>
    <row r="8" spans="1:7">
      <c r="A8" s="97"/>
      <c r="B8" s="92"/>
      <c r="C8" s="92" t="s">
        <v>41</v>
      </c>
      <c r="D8" s="99"/>
      <c r="E8" s="100"/>
      <c r="F8" s="354"/>
      <c r="G8" s="354"/>
    </row>
    <row r="9" spans="1:7">
      <c r="A9" s="94" t="s">
        <v>42</v>
      </c>
      <c r="B9" s="101"/>
      <c r="C9" s="102" t="s">
        <v>43</v>
      </c>
      <c r="D9" s="94" t="s">
        <v>44</v>
      </c>
      <c r="E9" s="95" t="s">
        <v>45</v>
      </c>
      <c r="F9" s="355" t="s">
        <v>46</v>
      </c>
      <c r="G9" s="355" t="s">
        <v>8</v>
      </c>
    </row>
    <row r="10" spans="1:7">
      <c r="A10" s="97"/>
      <c r="B10" s="96"/>
      <c r="C10" s="103"/>
      <c r="D10" s="94"/>
      <c r="E10" s="95"/>
      <c r="F10" s="353"/>
      <c r="G10" s="353"/>
    </row>
    <row r="11" spans="1:7" ht="16.5" thickBot="1">
      <c r="A11" s="105"/>
      <c r="B11" s="106" t="s">
        <v>47</v>
      </c>
      <c r="C11" s="107" t="s">
        <v>48</v>
      </c>
      <c r="D11" s="108"/>
      <c r="E11" s="109"/>
      <c r="F11" s="356"/>
      <c r="G11" s="356"/>
    </row>
    <row r="12" spans="1:7">
      <c r="A12" s="110"/>
      <c r="B12" s="104"/>
      <c r="C12" s="103"/>
      <c r="D12" s="94"/>
      <c r="E12" s="95"/>
      <c r="F12" s="353"/>
      <c r="G12" s="353"/>
    </row>
    <row r="13" spans="1:7">
      <c r="A13" s="111" t="s">
        <v>47</v>
      </c>
      <c r="B13" s="112">
        <v>1</v>
      </c>
      <c r="C13" s="113" t="s">
        <v>49</v>
      </c>
      <c r="D13" s="114" t="s">
        <v>50</v>
      </c>
      <c r="E13" s="269">
        <v>141</v>
      </c>
      <c r="F13" s="322"/>
      <c r="G13" s="323">
        <f>+F13*E13</f>
        <v>0</v>
      </c>
    </row>
    <row r="14" spans="1:7">
      <c r="A14" s="111"/>
      <c r="B14" s="112"/>
      <c r="C14" s="113"/>
      <c r="D14" s="114"/>
      <c r="E14" s="269"/>
      <c r="F14" s="322"/>
      <c r="G14" s="323"/>
    </row>
    <row r="15" spans="1:7">
      <c r="A15" s="111" t="s">
        <v>47</v>
      </c>
      <c r="B15" s="112">
        <v>2</v>
      </c>
      <c r="C15" s="113" t="s">
        <v>51</v>
      </c>
      <c r="D15" s="114" t="s">
        <v>52</v>
      </c>
      <c r="E15" s="269">
        <v>6</v>
      </c>
      <c r="F15" s="322"/>
      <c r="G15" s="323">
        <f>+F15*E15</f>
        <v>0</v>
      </c>
    </row>
    <row r="16" spans="1:7">
      <c r="A16" s="111"/>
      <c r="B16" s="112"/>
      <c r="C16" s="113"/>
      <c r="D16" s="114"/>
      <c r="E16" s="269"/>
      <c r="F16" s="322"/>
      <c r="G16" s="323"/>
    </row>
    <row r="17" spans="1:7" ht="36">
      <c r="A17" s="115" t="s">
        <v>47</v>
      </c>
      <c r="B17" s="112">
        <v>3</v>
      </c>
      <c r="C17" s="116" t="s">
        <v>72</v>
      </c>
      <c r="D17" s="117" t="s">
        <v>53</v>
      </c>
      <c r="E17" s="264">
        <v>1</v>
      </c>
      <c r="F17" s="322"/>
      <c r="G17" s="323">
        <f>+F17*E17</f>
        <v>0</v>
      </c>
    </row>
    <row r="18" spans="1:7">
      <c r="A18" s="118"/>
      <c r="B18" s="4"/>
      <c r="C18" s="116"/>
      <c r="D18" s="119"/>
      <c r="E18" s="264"/>
      <c r="F18" s="357"/>
      <c r="G18" s="358"/>
    </row>
    <row r="19" spans="1:7" ht="15.75" thickBot="1">
      <c r="A19" s="120"/>
      <c r="B19" s="121"/>
      <c r="C19" s="122" t="s">
        <v>68</v>
      </c>
      <c r="D19" s="122"/>
      <c r="E19" s="284"/>
      <c r="F19" s="284"/>
      <c r="G19" s="359">
        <f>SUM(G13:G18)</f>
        <v>0</v>
      </c>
    </row>
    <row r="20" spans="1:7">
      <c r="A20" s="123"/>
      <c r="B20" s="124"/>
      <c r="C20" s="125"/>
      <c r="D20" s="125"/>
      <c r="E20" s="285"/>
      <c r="F20" s="285"/>
      <c r="G20" s="360"/>
    </row>
    <row r="21" spans="1:7">
      <c r="A21" s="127"/>
      <c r="B21" s="112"/>
      <c r="C21" s="128"/>
      <c r="D21" s="129"/>
      <c r="E21" s="286"/>
      <c r="F21" s="361"/>
      <c r="G21" s="362"/>
    </row>
    <row r="22" spans="1:7" ht="16.5" thickBot="1">
      <c r="A22" s="105"/>
      <c r="B22" s="106" t="s">
        <v>54</v>
      </c>
      <c r="C22" s="107" t="s">
        <v>55</v>
      </c>
      <c r="D22" s="108"/>
      <c r="E22" s="287"/>
      <c r="F22" s="363"/>
      <c r="G22" s="364"/>
    </row>
    <row r="23" spans="1:7">
      <c r="A23" s="130"/>
      <c r="B23" s="112"/>
      <c r="C23" s="113"/>
      <c r="D23" s="114"/>
      <c r="E23" s="286"/>
      <c r="F23" s="322"/>
      <c r="G23" s="323"/>
    </row>
    <row r="24" spans="1:7" ht="62.45" customHeight="1">
      <c r="A24" s="111" t="s">
        <v>54</v>
      </c>
      <c r="B24" s="112">
        <v>1</v>
      </c>
      <c r="C24" s="113" t="s">
        <v>112</v>
      </c>
      <c r="D24" s="114" t="s">
        <v>56</v>
      </c>
      <c r="E24" s="269">
        <v>86</v>
      </c>
      <c r="F24" s="322"/>
      <c r="G24" s="323">
        <f>+F24*E24</f>
        <v>0</v>
      </c>
    </row>
    <row r="25" spans="1:7">
      <c r="A25" s="111"/>
      <c r="B25" s="112"/>
      <c r="C25" s="113"/>
      <c r="D25" s="114"/>
      <c r="E25" s="269"/>
      <c r="F25" s="322"/>
      <c r="G25" s="323"/>
    </row>
    <row r="26" spans="1:7" ht="24">
      <c r="A26" s="111" t="s">
        <v>54</v>
      </c>
      <c r="B26" s="131" t="s">
        <v>95</v>
      </c>
      <c r="C26" s="113" t="s">
        <v>58</v>
      </c>
      <c r="D26" s="114" t="s">
        <v>57</v>
      </c>
      <c r="E26" s="269">
        <v>71</v>
      </c>
      <c r="F26" s="322"/>
      <c r="G26" s="323">
        <f>+F26*E26</f>
        <v>0</v>
      </c>
    </row>
    <row r="27" spans="1:7">
      <c r="A27" s="111"/>
      <c r="B27" s="131"/>
      <c r="C27" s="113"/>
      <c r="D27" s="129"/>
      <c r="E27" s="286"/>
      <c r="F27" s="322"/>
      <c r="G27" s="323"/>
    </row>
    <row r="28" spans="1:7" ht="39.200000000000003" customHeight="1">
      <c r="A28" s="111" t="s">
        <v>54</v>
      </c>
      <c r="B28" s="131" t="s">
        <v>96</v>
      </c>
      <c r="C28" s="113" t="s">
        <v>117</v>
      </c>
      <c r="D28" s="114" t="s">
        <v>56</v>
      </c>
      <c r="E28" s="269">
        <v>60</v>
      </c>
      <c r="F28" s="322"/>
      <c r="G28" s="323">
        <f>+F28*E28</f>
        <v>0</v>
      </c>
    </row>
    <row r="29" spans="1:7">
      <c r="A29" s="111"/>
      <c r="B29" s="131"/>
      <c r="C29" s="113"/>
      <c r="D29" s="114"/>
      <c r="E29" s="269"/>
      <c r="F29" s="322"/>
      <c r="G29" s="323"/>
    </row>
    <row r="30" spans="1:7" ht="36">
      <c r="A30" s="111" t="s">
        <v>54</v>
      </c>
      <c r="B30" s="131" t="s">
        <v>92</v>
      </c>
      <c r="C30" s="116" t="s">
        <v>59</v>
      </c>
      <c r="D30" s="114" t="s">
        <v>56</v>
      </c>
      <c r="E30" s="269">
        <v>86</v>
      </c>
      <c r="F30" s="322"/>
      <c r="G30" s="323">
        <f>+F30*E30</f>
        <v>0</v>
      </c>
    </row>
    <row r="31" spans="1:7">
      <c r="A31" s="130"/>
      <c r="B31" s="112"/>
      <c r="C31" s="113"/>
      <c r="D31" s="129"/>
      <c r="E31" s="286"/>
      <c r="F31" s="361"/>
      <c r="G31" s="362"/>
    </row>
    <row r="32" spans="1:7" ht="15.75" thickBot="1">
      <c r="A32" s="120"/>
      <c r="B32" s="121">
        <v>1</v>
      </c>
      <c r="C32" s="122" t="s">
        <v>69</v>
      </c>
      <c r="D32" s="122"/>
      <c r="E32" s="284"/>
      <c r="F32" s="284"/>
      <c r="G32" s="359">
        <f>SUM(G24:G30)</f>
        <v>0</v>
      </c>
    </row>
    <row r="33" spans="1:7" s="293" customFormat="1">
      <c r="A33" s="123"/>
      <c r="B33" s="124"/>
      <c r="C33" s="185"/>
      <c r="D33" s="185"/>
      <c r="E33" s="294"/>
      <c r="F33" s="294"/>
      <c r="G33" s="365"/>
    </row>
    <row r="34" spans="1:7">
      <c r="A34" s="123"/>
      <c r="B34" s="124"/>
      <c r="C34" s="125"/>
      <c r="D34" s="125"/>
      <c r="E34" s="285"/>
      <c r="F34" s="285"/>
      <c r="G34" s="360"/>
    </row>
    <row r="35" spans="1:7" ht="16.5" thickBot="1">
      <c r="A35" s="105"/>
      <c r="B35" s="106" t="s">
        <v>60</v>
      </c>
      <c r="C35" s="107" t="s">
        <v>61</v>
      </c>
      <c r="D35" s="134"/>
      <c r="E35" s="287"/>
      <c r="F35" s="363"/>
      <c r="G35" s="364"/>
    </row>
    <row r="36" spans="1:7">
      <c r="A36" s="111"/>
      <c r="B36" s="112"/>
      <c r="C36" s="113"/>
      <c r="D36" s="114"/>
      <c r="E36" s="269"/>
      <c r="F36" s="322"/>
      <c r="G36" s="323"/>
    </row>
    <row r="37" spans="1:7" ht="36">
      <c r="A37" s="135" t="s">
        <v>60</v>
      </c>
      <c r="B37" s="136">
        <v>1</v>
      </c>
      <c r="C37" s="137" t="s">
        <v>137</v>
      </c>
      <c r="D37" s="138" t="s">
        <v>50</v>
      </c>
      <c r="E37" s="262">
        <v>12</v>
      </c>
      <c r="F37" s="322"/>
      <c r="G37" s="323">
        <f>+F37*E37</f>
        <v>0</v>
      </c>
    </row>
    <row r="38" spans="1:7">
      <c r="A38" s="135"/>
      <c r="B38" s="136"/>
      <c r="C38" s="139"/>
      <c r="D38" s="139"/>
      <c r="E38" s="133"/>
      <c r="F38" s="361"/>
      <c r="G38" s="362"/>
    </row>
    <row r="39" spans="1:7" s="299" customFormat="1" ht="36">
      <c r="A39" s="135" t="s">
        <v>60</v>
      </c>
      <c r="B39" s="112">
        <v>2</v>
      </c>
      <c r="C39" s="132" t="s">
        <v>129</v>
      </c>
      <c r="D39" s="138" t="s">
        <v>52</v>
      </c>
      <c r="E39" s="262">
        <v>1</v>
      </c>
      <c r="F39" s="322"/>
      <c r="G39" s="323">
        <f>+F39*E39</f>
        <v>0</v>
      </c>
    </row>
    <row r="40" spans="1:7">
      <c r="A40" s="135"/>
      <c r="B40" s="112"/>
      <c r="C40" s="137"/>
      <c r="D40" s="138"/>
      <c r="E40" s="262"/>
      <c r="F40" s="322"/>
      <c r="G40" s="323"/>
    </row>
    <row r="41" spans="1:7" ht="15.75" thickBot="1">
      <c r="A41" s="120"/>
      <c r="B41" s="121"/>
      <c r="C41" s="122" t="s">
        <v>70</v>
      </c>
      <c r="D41" s="122"/>
      <c r="E41" s="284"/>
      <c r="F41" s="284"/>
      <c r="G41" s="359">
        <f>SUM(G37:G40)</f>
        <v>0</v>
      </c>
    </row>
    <row r="42" spans="1:7">
      <c r="A42" s="123"/>
      <c r="B42" s="124"/>
      <c r="C42" s="125"/>
      <c r="D42" s="125"/>
      <c r="E42" s="285"/>
      <c r="F42" s="285"/>
      <c r="G42" s="360"/>
    </row>
    <row r="43" spans="1:7" ht="32.25" thickBot="1">
      <c r="A43" s="105"/>
      <c r="B43" s="106" t="s">
        <v>62</v>
      </c>
      <c r="C43" s="140" t="s">
        <v>63</v>
      </c>
      <c r="D43" s="108"/>
      <c r="E43" s="287"/>
      <c r="F43" s="363"/>
      <c r="G43" s="364"/>
    </row>
    <row r="44" spans="1:7">
      <c r="A44" s="111"/>
      <c r="B44" s="112"/>
      <c r="C44" s="116"/>
      <c r="D44" s="117"/>
      <c r="E44" s="264"/>
      <c r="F44" s="322"/>
      <c r="G44" s="358"/>
    </row>
    <row r="45" spans="1:7" ht="60">
      <c r="A45" s="111" t="s">
        <v>62</v>
      </c>
      <c r="B45" s="112">
        <v>1</v>
      </c>
      <c r="C45" s="141" t="s">
        <v>118</v>
      </c>
      <c r="D45" s="117" t="s">
        <v>50</v>
      </c>
      <c r="E45" s="264">
        <v>79</v>
      </c>
      <c r="F45" s="322"/>
      <c r="G45" s="323">
        <f>+F45*E45</f>
        <v>0</v>
      </c>
    </row>
    <row r="46" spans="1:7" s="299" customFormat="1">
      <c r="A46" s="111"/>
      <c r="B46" s="112"/>
      <c r="C46" s="141"/>
      <c r="D46" s="117"/>
      <c r="E46" s="264"/>
      <c r="F46" s="322"/>
      <c r="G46" s="323"/>
    </row>
    <row r="47" spans="1:7" s="302" customFormat="1" ht="60">
      <c r="A47" s="111" t="s">
        <v>62</v>
      </c>
      <c r="B47" s="112">
        <v>2</v>
      </c>
      <c r="C47" s="141" t="s">
        <v>138</v>
      </c>
      <c r="D47" s="117" t="s">
        <v>50</v>
      </c>
      <c r="E47" s="264">
        <v>62</v>
      </c>
      <c r="F47" s="322"/>
      <c r="G47" s="323">
        <f>+F47*E47</f>
        <v>0</v>
      </c>
    </row>
    <row r="48" spans="1:7">
      <c r="A48" s="111"/>
      <c r="B48" s="112"/>
      <c r="C48" s="141"/>
      <c r="D48" s="117"/>
      <c r="E48" s="264"/>
      <c r="F48" s="322"/>
      <c r="G48" s="323"/>
    </row>
    <row r="49" spans="1:7" ht="60">
      <c r="A49" s="111" t="s">
        <v>62</v>
      </c>
      <c r="B49" s="112">
        <v>3</v>
      </c>
      <c r="C49" s="132" t="s">
        <v>127</v>
      </c>
      <c r="D49" s="142" t="s">
        <v>52</v>
      </c>
      <c r="E49" s="263">
        <v>12</v>
      </c>
      <c r="F49" s="322"/>
      <c r="G49" s="323">
        <f>+F49*E49</f>
        <v>0</v>
      </c>
    </row>
    <row r="50" spans="1:7">
      <c r="A50" s="111"/>
      <c r="B50" s="112"/>
      <c r="C50" s="141"/>
      <c r="D50" s="117"/>
      <c r="E50" s="264"/>
      <c r="F50" s="322"/>
      <c r="G50" s="323"/>
    </row>
    <row r="51" spans="1:7" ht="73.5" customHeight="1">
      <c r="A51" s="111" t="s">
        <v>62</v>
      </c>
      <c r="B51" s="112">
        <v>4</v>
      </c>
      <c r="C51" s="132" t="s">
        <v>139</v>
      </c>
      <c r="D51" s="114" t="s">
        <v>52</v>
      </c>
      <c r="E51" s="269">
        <v>12</v>
      </c>
      <c r="F51" s="322"/>
      <c r="G51" s="323">
        <f>+F51*E51</f>
        <v>0</v>
      </c>
    </row>
    <row r="52" spans="1:7" s="302" customFormat="1" ht="17.45" customHeight="1">
      <c r="A52" s="111"/>
      <c r="B52" s="112"/>
      <c r="C52" s="113"/>
      <c r="D52" s="114"/>
      <c r="E52" s="269"/>
      <c r="F52" s="322"/>
      <c r="G52" s="323"/>
    </row>
    <row r="53" spans="1:7" s="302" customFormat="1" ht="121.7" customHeight="1">
      <c r="A53" s="111" t="s">
        <v>62</v>
      </c>
      <c r="B53" s="112">
        <v>5</v>
      </c>
      <c r="C53" s="113" t="s">
        <v>110</v>
      </c>
      <c r="D53" s="114" t="s">
        <v>52</v>
      </c>
      <c r="E53" s="269">
        <v>2</v>
      </c>
      <c r="F53" s="322"/>
      <c r="G53" s="323">
        <f>+F53*E53</f>
        <v>0</v>
      </c>
    </row>
    <row r="54" spans="1:7" s="299" customFormat="1">
      <c r="A54" s="111"/>
      <c r="B54" s="112"/>
      <c r="C54" s="113"/>
      <c r="D54" s="114"/>
      <c r="E54" s="269"/>
      <c r="F54" s="322"/>
      <c r="G54" s="323"/>
    </row>
    <row r="55" spans="1:7" s="299" customFormat="1" ht="121.7" customHeight="1">
      <c r="A55" s="111" t="s">
        <v>62</v>
      </c>
      <c r="B55" s="112">
        <v>6</v>
      </c>
      <c r="C55" s="113" t="s">
        <v>128</v>
      </c>
      <c r="D55" s="114" t="s">
        <v>52</v>
      </c>
      <c r="E55" s="269">
        <v>1</v>
      </c>
      <c r="F55" s="322"/>
      <c r="G55" s="323">
        <f>+F55*E55</f>
        <v>0</v>
      </c>
    </row>
    <row r="56" spans="1:7" s="299" customFormat="1">
      <c r="A56" s="111"/>
      <c r="B56" s="112"/>
      <c r="C56" s="113"/>
      <c r="D56" s="114"/>
      <c r="E56" s="269"/>
      <c r="F56" s="322"/>
      <c r="G56" s="323"/>
    </row>
    <row r="57" spans="1:7" ht="62.45" customHeight="1">
      <c r="A57" s="111" t="s">
        <v>62</v>
      </c>
      <c r="B57" s="112">
        <v>7</v>
      </c>
      <c r="C57" s="113" t="s">
        <v>64</v>
      </c>
      <c r="D57" s="114" t="s">
        <v>52</v>
      </c>
      <c r="E57" s="269">
        <v>3</v>
      </c>
      <c r="F57" s="322"/>
      <c r="G57" s="323">
        <f>+F57*E57</f>
        <v>0</v>
      </c>
    </row>
    <row r="58" spans="1:7">
      <c r="A58" s="111"/>
      <c r="B58" s="112"/>
      <c r="C58" s="113"/>
      <c r="D58" s="114"/>
      <c r="E58" s="269"/>
      <c r="F58" s="322"/>
      <c r="G58" s="323"/>
    </row>
    <row r="59" spans="1:7" ht="68.25" customHeight="1">
      <c r="A59" s="111" t="s">
        <v>62</v>
      </c>
      <c r="B59" s="112">
        <v>8</v>
      </c>
      <c r="C59" s="144" t="s">
        <v>73</v>
      </c>
      <c r="D59" s="114" t="s">
        <v>50</v>
      </c>
      <c r="E59" s="269">
        <v>141</v>
      </c>
      <c r="F59" s="322"/>
      <c r="G59" s="323">
        <f>+F59*E59</f>
        <v>0</v>
      </c>
    </row>
    <row r="60" spans="1:7">
      <c r="A60" s="111"/>
      <c r="B60" s="112"/>
      <c r="C60" s="144"/>
      <c r="D60" s="114"/>
      <c r="E60" s="269"/>
      <c r="F60" s="322"/>
      <c r="G60" s="323"/>
    </row>
    <row r="61" spans="1:7" ht="30.75" customHeight="1">
      <c r="A61" s="111" t="s">
        <v>62</v>
      </c>
      <c r="B61" s="112">
        <v>9</v>
      </c>
      <c r="C61" s="143" t="s">
        <v>66</v>
      </c>
      <c r="D61" s="114" t="s">
        <v>50</v>
      </c>
      <c r="E61" s="269">
        <v>141</v>
      </c>
      <c r="F61" s="322"/>
      <c r="G61" s="323">
        <f>+F61*E61</f>
        <v>0</v>
      </c>
    </row>
    <row r="62" spans="1:7">
      <c r="A62" s="111"/>
      <c r="B62" s="112"/>
      <c r="C62" s="143"/>
      <c r="D62" s="114"/>
      <c r="E62" s="269"/>
      <c r="F62" s="322"/>
      <c r="G62" s="323"/>
    </row>
    <row r="63" spans="1:7" ht="43.5" customHeight="1">
      <c r="A63" s="111" t="s">
        <v>62</v>
      </c>
      <c r="B63" s="112">
        <v>10</v>
      </c>
      <c r="C63" s="143" t="s">
        <v>65</v>
      </c>
      <c r="D63" s="114" t="s">
        <v>50</v>
      </c>
      <c r="E63" s="269">
        <v>141</v>
      </c>
      <c r="F63" s="322"/>
      <c r="G63" s="323">
        <f>+F63*E63</f>
        <v>0</v>
      </c>
    </row>
    <row r="64" spans="1:7" s="293" customFormat="1" ht="15" customHeight="1">
      <c r="A64" s="111"/>
      <c r="B64" s="112"/>
      <c r="C64" s="143"/>
      <c r="D64" s="114"/>
      <c r="E64" s="269"/>
      <c r="F64" s="322"/>
      <c r="G64" s="323"/>
    </row>
    <row r="65" spans="1:7" ht="26.25" thickBot="1">
      <c r="A65" s="120"/>
      <c r="B65" s="121"/>
      <c r="C65" s="145" t="s">
        <v>71</v>
      </c>
      <c r="D65" s="122"/>
      <c r="E65" s="284"/>
      <c r="F65" s="284"/>
      <c r="G65" s="359">
        <f>SUM(G45:G63)</f>
        <v>0</v>
      </c>
    </row>
    <row r="66" spans="1:7">
      <c r="A66" s="123"/>
      <c r="B66" s="124"/>
      <c r="C66" s="125"/>
      <c r="D66" s="125"/>
      <c r="E66" s="126"/>
      <c r="F66" s="125"/>
      <c r="G66" s="360"/>
    </row>
    <row r="67" spans="1:7" ht="18.75" thickBot="1">
      <c r="A67" s="146" t="s">
        <v>12</v>
      </c>
      <c r="B67" s="147"/>
      <c r="C67" s="148"/>
      <c r="D67" s="149"/>
      <c r="E67" s="150"/>
      <c r="F67" s="366"/>
      <c r="G67" s="367"/>
    </row>
    <row r="68" spans="1:7">
      <c r="A68" s="151"/>
      <c r="B68" s="152"/>
      <c r="C68" s="153"/>
      <c r="D68" s="154"/>
      <c r="E68" s="155"/>
      <c r="F68" s="368"/>
      <c r="G68" s="369"/>
    </row>
    <row r="69" spans="1:7">
      <c r="A69" s="92" t="s">
        <v>67</v>
      </c>
      <c r="B69" s="156"/>
      <c r="C69" s="157"/>
      <c r="D69" s="158"/>
      <c r="E69" s="159"/>
      <c r="F69" s="370"/>
      <c r="G69" s="323"/>
    </row>
    <row r="70" spans="1:7">
      <c r="A70" s="160"/>
      <c r="B70" s="124"/>
      <c r="C70" s="161"/>
      <c r="D70" s="162"/>
      <c r="E70" s="163"/>
      <c r="F70" s="371"/>
      <c r="G70" s="360" t="s">
        <v>13</v>
      </c>
    </row>
    <row r="71" spans="1:7">
      <c r="A71" s="160"/>
      <c r="B71" s="124"/>
      <c r="C71" s="161"/>
      <c r="D71" s="162"/>
      <c r="E71" s="163"/>
      <c r="F71" s="371"/>
      <c r="G71" s="365"/>
    </row>
    <row r="72" spans="1:7">
      <c r="A72" s="164"/>
      <c r="B72" s="165" t="s">
        <v>47</v>
      </c>
      <c r="C72" s="166" t="s">
        <v>48</v>
      </c>
      <c r="D72" s="167"/>
      <c r="E72" s="168"/>
      <c r="F72" s="372"/>
      <c r="G72" s="373">
        <f>+G19</f>
        <v>0</v>
      </c>
    </row>
    <row r="73" spans="1:7">
      <c r="A73" s="169"/>
      <c r="B73" s="170"/>
      <c r="C73" s="171"/>
      <c r="D73" s="162"/>
      <c r="E73" s="163"/>
      <c r="F73" s="374"/>
      <c r="G73" s="288"/>
    </row>
    <row r="74" spans="1:7">
      <c r="A74" s="164"/>
      <c r="B74" s="165" t="s">
        <v>54</v>
      </c>
      <c r="C74" s="166" t="s">
        <v>55</v>
      </c>
      <c r="D74" s="167"/>
      <c r="E74" s="168"/>
      <c r="F74" s="372"/>
      <c r="G74" s="373">
        <f>+G32</f>
        <v>0</v>
      </c>
    </row>
    <row r="75" spans="1:7">
      <c r="A75" s="164"/>
      <c r="B75" s="165"/>
      <c r="C75" s="166"/>
      <c r="D75" s="167"/>
      <c r="E75" s="168"/>
      <c r="F75" s="372"/>
      <c r="G75" s="373"/>
    </row>
    <row r="76" spans="1:7">
      <c r="A76" s="164"/>
      <c r="B76" s="165" t="s">
        <v>60</v>
      </c>
      <c r="C76" s="166" t="s">
        <v>61</v>
      </c>
      <c r="D76" s="167"/>
      <c r="E76" s="168"/>
      <c r="F76" s="372"/>
      <c r="G76" s="373">
        <f>+G41</f>
        <v>0</v>
      </c>
    </row>
    <row r="77" spans="1:7">
      <c r="A77" s="164"/>
      <c r="B77" s="165"/>
      <c r="C77" s="166"/>
      <c r="D77" s="167"/>
      <c r="E77" s="168"/>
      <c r="F77" s="372"/>
      <c r="G77" s="373"/>
    </row>
    <row r="78" spans="1:7" ht="25.5">
      <c r="A78" s="164"/>
      <c r="B78" s="165" t="s">
        <v>62</v>
      </c>
      <c r="C78" s="172" t="s">
        <v>63</v>
      </c>
      <c r="D78" s="167"/>
      <c r="E78" s="168"/>
      <c r="F78" s="372"/>
      <c r="G78" s="365">
        <f>+G65</f>
        <v>0</v>
      </c>
    </row>
    <row r="79" spans="1:7" ht="15.75" thickBot="1">
      <c r="A79" s="173"/>
      <c r="B79" s="174"/>
      <c r="C79" s="174"/>
      <c r="D79" s="175"/>
      <c r="E79" s="176"/>
      <c r="F79" s="375"/>
      <c r="G79" s="376"/>
    </row>
    <row r="80" spans="1:7" ht="15.75" thickTop="1">
      <c r="A80" s="177"/>
      <c r="B80" s="178"/>
      <c r="C80" s="179"/>
      <c r="D80" s="180"/>
      <c r="E80" s="181"/>
      <c r="F80" s="377"/>
      <c r="G80" s="289"/>
    </row>
    <row r="81" spans="1:7">
      <c r="A81" s="182"/>
      <c r="B81" s="183"/>
      <c r="C81" s="184" t="s">
        <v>74</v>
      </c>
      <c r="D81" s="185"/>
      <c r="E81" s="186"/>
      <c r="F81" s="185"/>
      <c r="G81" s="373">
        <f>SUM(G72:G78)</f>
        <v>0</v>
      </c>
    </row>
    <row r="82" spans="1:7">
      <c r="G82" s="352"/>
    </row>
    <row r="83" spans="1:7">
      <c r="G83" s="352"/>
    </row>
  </sheetData>
  <pageMargins left="0.9055118110236221"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4"/>
  <sheetViews>
    <sheetView view="pageBreakPreview" topLeftCell="A112" zoomScaleNormal="100" zoomScaleSheetLayoutView="100" zoomScalePageLayoutView="115" workbookViewId="0">
      <selection activeCell="F122" sqref="F122"/>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1" style="390" customWidth="1"/>
    <col min="6" max="6" width="12.140625" style="391" customWidth="1"/>
    <col min="7" max="16384" width="8.7109375" style="401"/>
  </cols>
  <sheetData>
    <row r="1" spans="1:8" s="385" customFormat="1">
      <c r="A1" s="379" t="s">
        <v>177</v>
      </c>
      <c r="B1" s="380" t="s">
        <v>178</v>
      </c>
      <c r="C1" s="381" t="s">
        <v>44</v>
      </c>
      <c r="D1" s="382" t="s">
        <v>45</v>
      </c>
      <c r="E1" s="383" t="s">
        <v>179</v>
      </c>
      <c r="F1" s="384" t="s">
        <v>180</v>
      </c>
    </row>
    <row r="2" spans="1:8" s="392" customFormat="1">
      <c r="A2" s="386">
        <v>1</v>
      </c>
      <c r="B2" s="387" t="s">
        <v>181</v>
      </c>
      <c r="C2" s="388"/>
      <c r="D2" s="389"/>
      <c r="E2" s="390"/>
      <c r="F2" s="391"/>
    </row>
    <row r="3" spans="1:8" s="396" customFormat="1">
      <c r="A3" s="393"/>
      <c r="B3" s="394"/>
      <c r="C3" s="395"/>
      <c r="D3" s="389"/>
      <c r="E3" s="390"/>
      <c r="F3" s="391"/>
    </row>
    <row r="4" spans="1:8" s="396" customFormat="1" ht="165">
      <c r="A4" s="393"/>
      <c r="B4" s="397" t="s">
        <v>182</v>
      </c>
      <c r="C4" s="395"/>
      <c r="D4" s="389"/>
      <c r="E4" s="390"/>
      <c r="F4" s="391"/>
    </row>
    <row r="5" spans="1:8" s="396" customFormat="1">
      <c r="A5" s="393"/>
      <c r="B5" s="398"/>
      <c r="C5" s="395"/>
      <c r="D5" s="389"/>
      <c r="E5" s="390"/>
      <c r="F5" s="391"/>
    </row>
    <row r="6" spans="1:8">
      <c r="A6" s="399">
        <f>MAX(A$2:A2)+0.01</f>
        <v>1.01</v>
      </c>
      <c r="B6" s="400" t="s">
        <v>183</v>
      </c>
      <c r="C6" s="385" t="s">
        <v>184</v>
      </c>
      <c r="D6" s="389">
        <v>130</v>
      </c>
      <c r="F6" s="391">
        <f>D6*E6</f>
        <v>0</v>
      </c>
    </row>
    <row r="7" spans="1:8">
      <c r="A7" s="399"/>
      <c r="B7" s="400"/>
      <c r="C7" s="385"/>
    </row>
    <row r="8" spans="1:8" ht="66">
      <c r="A8" s="399">
        <f>MAX(A$2:A6)+0.01</f>
        <v>1.02</v>
      </c>
      <c r="B8" s="400" t="s">
        <v>185</v>
      </c>
      <c r="C8" s="385" t="s">
        <v>184</v>
      </c>
      <c r="D8" s="389">
        <v>70</v>
      </c>
      <c r="F8" s="391">
        <f>D8*E8</f>
        <v>0</v>
      </c>
    </row>
    <row r="9" spans="1:8">
      <c r="A9" s="399"/>
      <c r="B9" s="400"/>
      <c r="C9" s="385"/>
    </row>
    <row r="10" spans="1:8" ht="33">
      <c r="A10" s="399">
        <f>MAX(A$2:A8)+0.01</f>
        <v>1.03</v>
      </c>
      <c r="B10" s="400" t="s">
        <v>186</v>
      </c>
      <c r="C10" s="385" t="s">
        <v>184</v>
      </c>
      <c r="D10" s="389">
        <v>15</v>
      </c>
      <c r="F10" s="391">
        <f>D10*E10</f>
        <v>0</v>
      </c>
      <c r="G10" s="402"/>
      <c r="H10" s="402"/>
    </row>
    <row r="11" spans="1:8">
      <c r="A11" s="399"/>
      <c r="B11" s="400"/>
      <c r="C11" s="385"/>
      <c r="G11" s="402"/>
      <c r="H11" s="402"/>
    </row>
    <row r="12" spans="1:8" ht="33">
      <c r="A12" s="399">
        <f>MAX(A$2:A10)+0.01</f>
        <v>1.04</v>
      </c>
      <c r="B12" s="403" t="s">
        <v>187</v>
      </c>
      <c r="C12" s="385" t="s">
        <v>52</v>
      </c>
      <c r="D12" s="389">
        <v>1</v>
      </c>
      <c r="F12" s="391">
        <f>D12*E12</f>
        <v>0</v>
      </c>
      <c r="G12" s="404"/>
    </row>
    <row r="13" spans="1:8">
      <c r="A13" s="399"/>
      <c r="B13" s="403"/>
      <c r="C13" s="385"/>
      <c r="G13" s="404"/>
    </row>
    <row r="14" spans="1:8" ht="33">
      <c r="A14" s="399">
        <f>MAX(A$2:A12)+0.01</f>
        <v>1.05</v>
      </c>
      <c r="B14" s="400" t="s">
        <v>188</v>
      </c>
      <c r="C14" s="385" t="s">
        <v>189</v>
      </c>
      <c r="D14" s="389">
        <v>44</v>
      </c>
      <c r="F14" s="391">
        <f>D14*E14</f>
        <v>0</v>
      </c>
      <c r="G14" s="404"/>
    </row>
    <row r="15" spans="1:8">
      <c r="A15" s="399"/>
      <c r="B15" s="400"/>
      <c r="C15" s="385"/>
      <c r="G15" s="404"/>
    </row>
    <row r="16" spans="1:8" ht="33">
      <c r="A16" s="399">
        <f>MAX(A$2:A14)+0.01</f>
        <v>1.06</v>
      </c>
      <c r="B16" s="400" t="s">
        <v>190</v>
      </c>
      <c r="C16" s="385" t="s">
        <v>189</v>
      </c>
      <c r="D16" s="389">
        <v>13</v>
      </c>
      <c r="F16" s="391">
        <f>D16*E16</f>
        <v>0</v>
      </c>
      <c r="G16" s="404"/>
    </row>
    <row r="17" spans="1:7">
      <c r="A17" s="399"/>
      <c r="B17" s="400"/>
      <c r="C17" s="385"/>
      <c r="G17" s="404"/>
    </row>
    <row r="18" spans="1:7" ht="33">
      <c r="A18" s="399">
        <f>MAX(A$2:A16)+0.01</f>
        <v>1.07</v>
      </c>
      <c r="B18" s="400" t="s">
        <v>191</v>
      </c>
      <c r="C18" s="385" t="s">
        <v>192</v>
      </c>
      <c r="D18" s="389">
        <v>54</v>
      </c>
      <c r="F18" s="391">
        <f>D18*E18</f>
        <v>0</v>
      </c>
      <c r="G18" s="404"/>
    </row>
    <row r="19" spans="1:7">
      <c r="A19" s="399"/>
      <c r="B19" s="400"/>
      <c r="C19" s="385"/>
      <c r="G19" s="404"/>
    </row>
    <row r="20" spans="1:7" ht="66">
      <c r="A20" s="399">
        <f>MAX(A$2:A18)+0.01</f>
        <v>1.08</v>
      </c>
      <c r="B20" s="400" t="s">
        <v>193</v>
      </c>
      <c r="C20" s="385" t="s">
        <v>189</v>
      </c>
      <c r="D20" s="389">
        <v>8.5</v>
      </c>
      <c r="F20" s="391">
        <f>D20*E20</f>
        <v>0</v>
      </c>
      <c r="G20" s="404"/>
    </row>
    <row r="21" spans="1:7">
      <c r="A21" s="399"/>
      <c r="B21" s="400"/>
      <c r="C21" s="385"/>
      <c r="G21" s="404"/>
    </row>
    <row r="22" spans="1:7" ht="49.5">
      <c r="A22" s="399">
        <f>MAX(A$2:A20)+0.01</f>
        <v>1.0900000000000001</v>
      </c>
      <c r="B22" s="400" t="s">
        <v>194</v>
      </c>
      <c r="C22" s="385" t="s">
        <v>189</v>
      </c>
      <c r="D22" s="389">
        <v>2.5</v>
      </c>
      <c r="F22" s="391">
        <f>D22*E22</f>
        <v>0</v>
      </c>
      <c r="G22" s="404"/>
    </row>
    <row r="23" spans="1:7">
      <c r="A23" s="399"/>
      <c r="B23" s="400"/>
      <c r="C23" s="385"/>
      <c r="G23" s="404"/>
    </row>
    <row r="24" spans="1:7" ht="49.5">
      <c r="A24" s="399">
        <f>MAX(A$2:A22)+0.01</f>
        <v>1.1000000000000001</v>
      </c>
      <c r="B24" s="400" t="s">
        <v>195</v>
      </c>
      <c r="C24" s="385" t="s">
        <v>189</v>
      </c>
      <c r="D24" s="389">
        <v>13</v>
      </c>
      <c r="F24" s="391">
        <f>D24*E24</f>
        <v>0</v>
      </c>
      <c r="G24" s="404"/>
    </row>
    <row r="25" spans="1:7">
      <c r="A25" s="399"/>
      <c r="B25" s="400"/>
      <c r="C25" s="385"/>
      <c r="G25" s="404"/>
    </row>
    <row r="26" spans="1:7" ht="66">
      <c r="A26" s="399">
        <f>MAX(A$2:A24)+0.01</f>
        <v>1.1100000000000001</v>
      </c>
      <c r="B26" s="400" t="s">
        <v>196</v>
      </c>
      <c r="C26" s="385" t="s">
        <v>189</v>
      </c>
      <c r="D26" s="389">
        <v>19.600000000000001</v>
      </c>
      <c r="F26" s="391">
        <f>D26*E26</f>
        <v>0</v>
      </c>
      <c r="G26" s="404"/>
    </row>
    <row r="27" spans="1:7">
      <c r="A27" s="399"/>
      <c r="B27" s="400"/>
      <c r="C27" s="385"/>
      <c r="G27" s="404"/>
    </row>
    <row r="28" spans="1:7" ht="33">
      <c r="A28" s="399">
        <f>MAX(A$2:A26)+0.01</f>
        <v>1.1200000000000001</v>
      </c>
      <c r="B28" s="400" t="s">
        <v>197</v>
      </c>
      <c r="C28" s="385" t="s">
        <v>192</v>
      </c>
      <c r="D28" s="389">
        <v>60</v>
      </c>
      <c r="F28" s="391">
        <f>D28*E28</f>
        <v>0</v>
      </c>
      <c r="G28" s="404"/>
    </row>
    <row r="29" spans="1:7">
      <c r="A29" s="399"/>
      <c r="B29" s="400"/>
      <c r="C29" s="385"/>
      <c r="G29" s="404"/>
    </row>
    <row r="30" spans="1:7" ht="33">
      <c r="A30" s="399">
        <f>MAX(A$2:A28)+0.01</f>
        <v>1.1299999999999999</v>
      </c>
      <c r="B30" s="400" t="s">
        <v>198</v>
      </c>
      <c r="C30" s="385" t="s">
        <v>189</v>
      </c>
      <c r="D30" s="389">
        <v>25</v>
      </c>
      <c r="F30" s="391">
        <f>D30*E30</f>
        <v>0</v>
      </c>
      <c r="G30" s="404"/>
    </row>
    <row r="31" spans="1:7">
      <c r="A31" s="399"/>
      <c r="B31" s="400"/>
      <c r="C31" s="385"/>
      <c r="G31" s="404"/>
    </row>
    <row r="32" spans="1:7" ht="33">
      <c r="A32" s="399">
        <f>MAX(A$2:A31)+0.01</f>
        <v>1.1399999999999999</v>
      </c>
      <c r="B32" s="400" t="s">
        <v>199</v>
      </c>
      <c r="C32" s="401"/>
      <c r="D32" s="401"/>
      <c r="E32" s="405"/>
      <c r="F32" s="405"/>
      <c r="G32" s="404"/>
    </row>
    <row r="33" spans="1:7">
      <c r="A33" s="399"/>
      <c r="B33" s="400" t="s">
        <v>200</v>
      </c>
      <c r="C33" s="385" t="s">
        <v>184</v>
      </c>
      <c r="D33" s="389">
        <v>170</v>
      </c>
      <c r="F33" s="391">
        <f>D33*E33</f>
        <v>0</v>
      </c>
      <c r="G33" s="404"/>
    </row>
    <row r="34" spans="1:7">
      <c r="A34" s="399"/>
      <c r="B34" s="400" t="s">
        <v>201</v>
      </c>
      <c r="C34" s="385" t="s">
        <v>184</v>
      </c>
      <c r="D34" s="389">
        <v>70</v>
      </c>
      <c r="F34" s="391">
        <f>D34*E34</f>
        <v>0</v>
      </c>
      <c r="G34" s="404"/>
    </row>
    <row r="35" spans="1:7">
      <c r="A35" s="399"/>
      <c r="B35" s="400" t="s">
        <v>202</v>
      </c>
      <c r="C35" s="385" t="s">
        <v>184</v>
      </c>
      <c r="D35" s="389">
        <v>20</v>
      </c>
      <c r="F35" s="391">
        <f>D35*E35</f>
        <v>0</v>
      </c>
      <c r="G35" s="404"/>
    </row>
    <row r="36" spans="1:7">
      <c r="A36" s="399"/>
      <c r="B36" s="400" t="s">
        <v>203</v>
      </c>
      <c r="C36" s="385" t="s">
        <v>184</v>
      </c>
      <c r="D36" s="389">
        <v>30</v>
      </c>
      <c r="F36" s="391">
        <f>D36*E36</f>
        <v>0</v>
      </c>
      <c r="G36" s="404"/>
    </row>
    <row r="37" spans="1:7">
      <c r="A37" s="399"/>
      <c r="B37" s="400"/>
      <c r="C37" s="385"/>
      <c r="G37" s="404"/>
    </row>
    <row r="38" spans="1:7" ht="33">
      <c r="A38" s="399">
        <f>MAX(A$2:A37)+0.01</f>
        <v>1.1499999999999999</v>
      </c>
      <c r="B38" s="400" t="s">
        <v>204</v>
      </c>
      <c r="C38" s="401"/>
      <c r="D38" s="401"/>
      <c r="E38" s="405"/>
      <c r="F38" s="405"/>
      <c r="G38" s="404"/>
    </row>
    <row r="39" spans="1:7">
      <c r="A39" s="399"/>
      <c r="B39" s="400" t="s">
        <v>205</v>
      </c>
      <c r="C39" s="385" t="s">
        <v>184</v>
      </c>
      <c r="D39" s="389">
        <v>120</v>
      </c>
      <c r="F39" s="391">
        <f>D39*E39</f>
        <v>0</v>
      </c>
      <c r="G39" s="404"/>
    </row>
    <row r="40" spans="1:7">
      <c r="A40" s="399"/>
      <c r="B40" s="400"/>
      <c r="C40" s="385"/>
      <c r="G40" s="404"/>
    </row>
    <row r="41" spans="1:7" ht="33">
      <c r="A41" s="399">
        <f>MAX(A$2:A40)+0.01</f>
        <v>1.1599999999999999</v>
      </c>
      <c r="B41" s="400" t="s">
        <v>206</v>
      </c>
      <c r="C41" s="385" t="s">
        <v>184</v>
      </c>
      <c r="D41" s="389">
        <v>140</v>
      </c>
      <c r="F41" s="391">
        <f>D41*E41</f>
        <v>0</v>
      </c>
      <c r="G41" s="404"/>
    </row>
    <row r="42" spans="1:7">
      <c r="A42" s="399"/>
      <c r="B42" s="400"/>
      <c r="C42" s="385"/>
      <c r="G42" s="404"/>
    </row>
    <row r="43" spans="1:7" ht="33">
      <c r="A43" s="399">
        <f>MAX(A$2:A42)+0.01</f>
        <v>1.17</v>
      </c>
      <c r="B43" s="400" t="s">
        <v>207</v>
      </c>
      <c r="C43" s="385" t="s">
        <v>52</v>
      </c>
      <c r="D43" s="389">
        <v>6</v>
      </c>
      <c r="F43" s="391">
        <f>D43*E43</f>
        <v>0</v>
      </c>
      <c r="G43" s="404"/>
    </row>
    <row r="44" spans="1:7">
      <c r="A44" s="399"/>
      <c r="B44" s="400"/>
      <c r="C44" s="385"/>
      <c r="G44" s="404"/>
    </row>
    <row r="45" spans="1:7" ht="33">
      <c r="A45" s="399">
        <f>MAX(A$2:A44)+0.01</f>
        <v>1.18</v>
      </c>
      <c r="B45" s="400" t="s">
        <v>208</v>
      </c>
      <c r="C45" s="385" t="s">
        <v>52</v>
      </c>
      <c r="D45" s="389">
        <v>10</v>
      </c>
      <c r="F45" s="391">
        <f>D45*E45</f>
        <v>0</v>
      </c>
      <c r="G45" s="404"/>
    </row>
    <row r="46" spans="1:7">
      <c r="A46" s="399"/>
      <c r="B46" s="400"/>
      <c r="C46" s="385"/>
      <c r="G46" s="404"/>
    </row>
    <row r="47" spans="1:7" ht="33">
      <c r="A47" s="399">
        <f>MAX(A$2:A46)+0.01</f>
        <v>1.19</v>
      </c>
      <c r="B47" s="400" t="s">
        <v>209</v>
      </c>
      <c r="C47" s="385" t="s">
        <v>184</v>
      </c>
      <c r="D47" s="389">
        <v>140</v>
      </c>
      <c r="F47" s="391">
        <f>D47*E47</f>
        <v>0</v>
      </c>
      <c r="G47" s="404"/>
    </row>
    <row r="48" spans="1:7">
      <c r="A48" s="399"/>
      <c r="B48" s="400"/>
      <c r="C48" s="385"/>
      <c r="G48" s="404"/>
    </row>
    <row r="49" spans="1:8" ht="33">
      <c r="A49" s="399">
        <f>MAX(A$2:A48)+0.01</f>
        <v>1.2</v>
      </c>
      <c r="B49" s="400" t="s">
        <v>210</v>
      </c>
      <c r="C49" s="385" t="s">
        <v>184</v>
      </c>
      <c r="D49" s="389">
        <v>45</v>
      </c>
      <c r="F49" s="391">
        <f>D49*E49</f>
        <v>0</v>
      </c>
      <c r="G49" s="404"/>
    </row>
    <row r="50" spans="1:8">
      <c r="A50" s="399"/>
      <c r="B50" s="400"/>
      <c r="C50" s="385"/>
      <c r="G50" s="404"/>
    </row>
    <row r="51" spans="1:8" ht="49.5">
      <c r="A51" s="399">
        <f>MAX(A$2:A50)+0.01</f>
        <v>1.21</v>
      </c>
      <c r="B51" s="400" t="s">
        <v>211</v>
      </c>
      <c r="C51" s="385"/>
      <c r="G51" s="404"/>
    </row>
    <row r="52" spans="1:8" ht="33">
      <c r="A52" s="399"/>
      <c r="B52" s="400" t="s">
        <v>212</v>
      </c>
      <c r="C52" s="406" t="s">
        <v>189</v>
      </c>
      <c r="D52" s="389">
        <v>1.7</v>
      </c>
      <c r="G52" s="404"/>
      <c r="H52" s="407"/>
    </row>
    <row r="53" spans="1:8">
      <c r="A53" s="399"/>
      <c r="B53" s="400" t="s">
        <v>213</v>
      </c>
      <c r="C53" s="406" t="s">
        <v>192</v>
      </c>
      <c r="D53" s="389">
        <v>1.2</v>
      </c>
      <c r="G53" s="404"/>
      <c r="H53" s="407"/>
    </row>
    <row r="54" spans="1:8">
      <c r="A54" s="399"/>
      <c r="B54" s="400" t="s">
        <v>214</v>
      </c>
      <c r="C54" s="406" t="s">
        <v>192</v>
      </c>
      <c r="D54" s="389">
        <v>1.2</v>
      </c>
      <c r="G54" s="404"/>
      <c r="H54" s="407"/>
    </row>
    <row r="55" spans="1:8" ht="34.5">
      <c r="A55" s="399"/>
      <c r="B55" s="400" t="s">
        <v>215</v>
      </c>
      <c r="C55" s="406" t="s">
        <v>189</v>
      </c>
      <c r="D55" s="389">
        <v>0.1</v>
      </c>
      <c r="G55" s="404"/>
      <c r="H55" s="407"/>
    </row>
    <row r="56" spans="1:8" ht="33">
      <c r="A56" s="399"/>
      <c r="B56" s="400" t="s">
        <v>216</v>
      </c>
      <c r="C56" s="406" t="s">
        <v>52</v>
      </c>
      <c r="D56" s="389">
        <v>1</v>
      </c>
      <c r="G56" s="404"/>
      <c r="H56" s="407"/>
    </row>
    <row r="57" spans="1:8" ht="49.5">
      <c r="A57" s="399"/>
      <c r="B57" s="400" t="s">
        <v>217</v>
      </c>
      <c r="C57" s="406" t="s">
        <v>192</v>
      </c>
      <c r="D57" s="389">
        <v>0.1</v>
      </c>
      <c r="G57" s="404"/>
      <c r="H57" s="407"/>
    </row>
    <row r="58" spans="1:8" ht="33">
      <c r="A58" s="399"/>
      <c r="B58" s="400" t="s">
        <v>218</v>
      </c>
      <c r="C58" s="406" t="s">
        <v>52</v>
      </c>
      <c r="D58" s="389">
        <v>1</v>
      </c>
      <c r="G58" s="404"/>
      <c r="H58" s="407"/>
    </row>
    <row r="59" spans="1:8" ht="49.5">
      <c r="A59" s="399"/>
      <c r="B59" s="400" t="s">
        <v>219</v>
      </c>
      <c r="C59" s="406" t="s">
        <v>189</v>
      </c>
      <c r="D59" s="389">
        <v>0.9</v>
      </c>
      <c r="G59" s="404"/>
      <c r="H59" s="407"/>
    </row>
    <row r="60" spans="1:8" ht="49.5">
      <c r="A60" s="399"/>
      <c r="B60" s="400" t="s">
        <v>220</v>
      </c>
      <c r="C60" s="406" t="s">
        <v>189</v>
      </c>
      <c r="D60" s="389">
        <v>0.8</v>
      </c>
      <c r="G60" s="404"/>
      <c r="H60" s="407"/>
    </row>
    <row r="61" spans="1:8">
      <c r="A61" s="399"/>
      <c r="B61" s="408" t="s">
        <v>221</v>
      </c>
      <c r="C61" s="409" t="s">
        <v>53</v>
      </c>
      <c r="D61" s="410">
        <v>1</v>
      </c>
      <c r="E61" s="411"/>
      <c r="F61" s="411">
        <f>D61*E61</f>
        <v>0</v>
      </c>
      <c r="G61" s="404"/>
      <c r="H61" s="404"/>
    </row>
    <row r="62" spans="1:8">
      <c r="A62" s="399"/>
      <c r="B62" s="400"/>
      <c r="C62" s="385"/>
      <c r="G62" s="404"/>
    </row>
    <row r="63" spans="1:8" ht="49.5">
      <c r="A63" s="399">
        <f>MAX(A$2:A62)+0.01</f>
        <v>1.22</v>
      </c>
      <c r="B63" s="412" t="s">
        <v>222</v>
      </c>
      <c r="C63" s="385"/>
    </row>
    <row r="64" spans="1:8" ht="33">
      <c r="A64" s="399"/>
      <c r="B64" s="412" t="s">
        <v>223</v>
      </c>
      <c r="C64" s="406" t="s">
        <v>189</v>
      </c>
      <c r="D64" s="389">
        <v>0.7</v>
      </c>
      <c r="E64" s="413"/>
      <c r="F64" s="413"/>
      <c r="G64" s="404"/>
      <c r="H64" s="404"/>
    </row>
    <row r="65" spans="1:8">
      <c r="A65" s="399"/>
      <c r="B65" s="412" t="s">
        <v>213</v>
      </c>
      <c r="C65" s="406" t="s">
        <v>192</v>
      </c>
      <c r="D65" s="389">
        <v>0.64</v>
      </c>
      <c r="E65" s="413"/>
      <c r="F65" s="413"/>
      <c r="G65" s="404"/>
      <c r="H65" s="404"/>
    </row>
    <row r="66" spans="1:8">
      <c r="A66" s="399"/>
      <c r="B66" s="412" t="s">
        <v>214</v>
      </c>
      <c r="C66" s="406" t="s">
        <v>192</v>
      </c>
      <c r="D66" s="389">
        <v>0.64</v>
      </c>
      <c r="E66" s="413"/>
      <c r="F66" s="413"/>
      <c r="G66" s="404"/>
      <c r="H66" s="404"/>
    </row>
    <row r="67" spans="1:8" ht="34.5">
      <c r="A67" s="399"/>
      <c r="B67" s="412" t="s">
        <v>215</v>
      </c>
      <c r="C67" s="406" t="s">
        <v>189</v>
      </c>
      <c r="D67" s="389">
        <v>7.0000000000000007E-2</v>
      </c>
      <c r="E67" s="413"/>
      <c r="F67" s="413"/>
      <c r="G67" s="404"/>
      <c r="H67" s="404"/>
    </row>
    <row r="68" spans="1:8" ht="33">
      <c r="A68" s="399"/>
      <c r="B68" s="412" t="s">
        <v>224</v>
      </c>
      <c r="C68" s="406" t="s">
        <v>52</v>
      </c>
      <c r="D68" s="389">
        <v>1</v>
      </c>
      <c r="E68" s="413"/>
      <c r="F68" s="413"/>
      <c r="G68" s="404"/>
      <c r="H68" s="404"/>
    </row>
    <row r="69" spans="1:8" ht="49.5">
      <c r="A69" s="399"/>
      <c r="B69" s="412" t="s">
        <v>225</v>
      </c>
      <c r="C69" s="406" t="s">
        <v>52</v>
      </c>
      <c r="D69" s="389">
        <v>1</v>
      </c>
      <c r="E69" s="413"/>
      <c r="F69" s="413"/>
      <c r="G69" s="404"/>
      <c r="H69" s="404"/>
    </row>
    <row r="70" spans="1:8" ht="49.5">
      <c r="A70" s="399"/>
      <c r="B70" s="412" t="s">
        <v>217</v>
      </c>
      <c r="C70" s="406" t="s">
        <v>192</v>
      </c>
      <c r="D70" s="389">
        <v>0.1</v>
      </c>
      <c r="E70" s="413"/>
      <c r="F70" s="413"/>
      <c r="G70" s="404"/>
      <c r="H70" s="404"/>
    </row>
    <row r="71" spans="1:8" ht="33">
      <c r="A71" s="399"/>
      <c r="B71" s="412" t="s">
        <v>226</v>
      </c>
      <c r="C71" s="406" t="s">
        <v>52</v>
      </c>
      <c r="D71" s="389">
        <v>1</v>
      </c>
      <c r="E71" s="413"/>
      <c r="F71" s="413"/>
      <c r="G71" s="404"/>
      <c r="H71" s="404"/>
    </row>
    <row r="72" spans="1:8" ht="49.5">
      <c r="A72" s="399"/>
      <c r="B72" s="412" t="s">
        <v>227</v>
      </c>
      <c r="C72" s="406" t="s">
        <v>189</v>
      </c>
      <c r="D72" s="389">
        <v>0.2</v>
      </c>
      <c r="E72" s="413"/>
      <c r="F72" s="413"/>
      <c r="G72" s="404"/>
      <c r="H72" s="404"/>
    </row>
    <row r="73" spans="1:8" ht="49.5">
      <c r="A73" s="399"/>
      <c r="B73" s="412" t="s">
        <v>220</v>
      </c>
      <c r="C73" s="406" t="s">
        <v>189</v>
      </c>
      <c r="D73" s="389">
        <v>0.5</v>
      </c>
      <c r="E73" s="413"/>
      <c r="F73" s="413"/>
      <c r="G73" s="404"/>
      <c r="H73" s="404"/>
    </row>
    <row r="74" spans="1:8">
      <c r="A74" s="399"/>
      <c r="B74" s="408" t="s">
        <v>228</v>
      </c>
      <c r="C74" s="409" t="s">
        <v>53</v>
      </c>
      <c r="D74" s="410">
        <v>6</v>
      </c>
      <c r="E74" s="411"/>
      <c r="F74" s="411">
        <f>D74*E74</f>
        <v>0</v>
      </c>
      <c r="G74" s="404"/>
      <c r="H74" s="404"/>
    </row>
    <row r="75" spans="1:8">
      <c r="A75" s="399"/>
      <c r="B75" s="414"/>
      <c r="C75" s="385"/>
      <c r="G75" s="415"/>
      <c r="H75" s="415"/>
    </row>
    <row r="76" spans="1:8" ht="49.5">
      <c r="A76" s="399">
        <f>MAX(A$2:A74)+0.01</f>
        <v>1.23</v>
      </c>
      <c r="B76" s="412" t="s">
        <v>229</v>
      </c>
      <c r="C76" s="385"/>
    </row>
    <row r="77" spans="1:8" ht="49.5">
      <c r="A77" s="399"/>
      <c r="B77" s="412" t="s">
        <v>230</v>
      </c>
      <c r="C77" s="406" t="s">
        <v>189</v>
      </c>
      <c r="D77" s="389">
        <v>0.3</v>
      </c>
      <c r="E77" s="413"/>
      <c r="F77" s="413"/>
      <c r="G77" s="404"/>
      <c r="H77" s="404"/>
    </row>
    <row r="78" spans="1:8">
      <c r="A78" s="399"/>
      <c r="B78" s="412" t="s">
        <v>213</v>
      </c>
      <c r="C78" s="406" t="s">
        <v>192</v>
      </c>
      <c r="D78" s="389">
        <v>0.4</v>
      </c>
      <c r="E78" s="413"/>
      <c r="F78" s="413"/>
      <c r="G78" s="404"/>
      <c r="H78" s="404"/>
    </row>
    <row r="79" spans="1:8">
      <c r="A79" s="399"/>
      <c r="B79" s="412" t="s">
        <v>214</v>
      </c>
      <c r="C79" s="406" t="s">
        <v>192</v>
      </c>
      <c r="D79" s="389">
        <v>0.4</v>
      </c>
      <c r="E79" s="413"/>
      <c r="F79" s="413"/>
      <c r="G79" s="404"/>
      <c r="H79" s="404"/>
    </row>
    <row r="80" spans="1:8" ht="34.5">
      <c r="A80" s="399"/>
      <c r="B80" s="412" t="s">
        <v>215</v>
      </c>
      <c r="C80" s="406" t="s">
        <v>189</v>
      </c>
      <c r="D80" s="389">
        <v>0.1</v>
      </c>
      <c r="E80" s="413"/>
      <c r="F80" s="413"/>
      <c r="G80" s="404"/>
      <c r="H80" s="404"/>
    </row>
    <row r="81" spans="1:8" ht="33">
      <c r="A81" s="399"/>
      <c r="B81" s="412" t="s">
        <v>231</v>
      </c>
      <c r="C81" s="406" t="s">
        <v>52</v>
      </c>
      <c r="D81" s="389">
        <v>1</v>
      </c>
      <c r="E81" s="413"/>
      <c r="F81" s="413"/>
      <c r="G81" s="404"/>
      <c r="H81" s="404"/>
    </row>
    <row r="82" spans="1:8" ht="49.5">
      <c r="A82" s="399"/>
      <c r="B82" s="412" t="s">
        <v>232</v>
      </c>
      <c r="C82" s="406" t="s">
        <v>52</v>
      </c>
      <c r="D82" s="389">
        <v>1</v>
      </c>
      <c r="E82" s="413"/>
      <c r="F82" s="413"/>
      <c r="G82" s="404"/>
      <c r="H82" s="404"/>
    </row>
    <row r="83" spans="1:8" ht="49.5">
      <c r="A83" s="399"/>
      <c r="B83" s="412" t="s">
        <v>217</v>
      </c>
      <c r="C83" s="406" t="s">
        <v>192</v>
      </c>
      <c r="D83" s="389">
        <v>0.1</v>
      </c>
      <c r="E83" s="413"/>
      <c r="F83" s="413"/>
      <c r="G83" s="404"/>
      <c r="H83" s="404"/>
    </row>
    <row r="84" spans="1:8" ht="33">
      <c r="A84" s="399"/>
      <c r="B84" s="412" t="s">
        <v>233</v>
      </c>
      <c r="C84" s="406" t="s">
        <v>52</v>
      </c>
      <c r="D84" s="389">
        <v>1</v>
      </c>
      <c r="E84" s="413"/>
      <c r="F84" s="413"/>
      <c r="G84" s="404"/>
      <c r="H84" s="404"/>
    </row>
    <row r="85" spans="1:8" ht="49.5">
      <c r="A85" s="399"/>
      <c r="B85" s="412" t="s">
        <v>227</v>
      </c>
      <c r="C85" s="406" t="s">
        <v>189</v>
      </c>
      <c r="D85" s="389">
        <v>0.2</v>
      </c>
      <c r="E85" s="413"/>
      <c r="F85" s="413"/>
      <c r="G85" s="404"/>
      <c r="H85" s="404"/>
    </row>
    <row r="86" spans="1:8" ht="49.5">
      <c r="A86" s="399"/>
      <c r="B86" s="412" t="s">
        <v>220</v>
      </c>
      <c r="C86" s="406" t="s">
        <v>189</v>
      </c>
      <c r="D86" s="389">
        <v>0.3</v>
      </c>
      <c r="E86" s="413"/>
      <c r="F86" s="413"/>
      <c r="G86" s="404"/>
      <c r="H86" s="404"/>
    </row>
    <row r="87" spans="1:8">
      <c r="A87" s="399"/>
      <c r="B87" s="408" t="s">
        <v>234</v>
      </c>
      <c r="C87" s="409" t="s">
        <v>53</v>
      </c>
      <c r="D87" s="410">
        <v>9</v>
      </c>
      <c r="E87" s="411"/>
      <c r="F87" s="411">
        <f>D87*E87</f>
        <v>0</v>
      </c>
      <c r="G87" s="404"/>
      <c r="H87" s="404"/>
    </row>
    <row r="88" spans="1:8">
      <c r="A88" s="399"/>
      <c r="B88" s="400"/>
      <c r="C88" s="385"/>
      <c r="G88" s="415"/>
      <c r="H88" s="415"/>
    </row>
    <row r="89" spans="1:8" ht="49.5">
      <c r="A89" s="399">
        <f>MAX(A$2:A87)+0.01</f>
        <v>1.24</v>
      </c>
      <c r="B89" s="412" t="s">
        <v>235</v>
      </c>
      <c r="C89" s="385"/>
    </row>
    <row r="90" spans="1:8" ht="49.5">
      <c r="A90" s="399"/>
      <c r="B90" s="412" t="s">
        <v>230</v>
      </c>
      <c r="C90" s="406" t="s">
        <v>189</v>
      </c>
      <c r="D90" s="389">
        <v>0.3</v>
      </c>
      <c r="E90" s="413"/>
      <c r="F90" s="413"/>
      <c r="G90" s="404"/>
      <c r="H90" s="404"/>
    </row>
    <row r="91" spans="1:8">
      <c r="A91" s="399"/>
      <c r="B91" s="412" t="s">
        <v>213</v>
      </c>
      <c r="C91" s="406" t="s">
        <v>192</v>
      </c>
      <c r="D91" s="389">
        <v>0.4</v>
      </c>
      <c r="E91" s="413"/>
      <c r="F91" s="413"/>
      <c r="G91" s="404"/>
      <c r="H91" s="404"/>
    </row>
    <row r="92" spans="1:8">
      <c r="A92" s="399"/>
      <c r="B92" s="412" t="s">
        <v>214</v>
      </c>
      <c r="C92" s="406" t="s">
        <v>192</v>
      </c>
      <c r="D92" s="389">
        <v>0.4</v>
      </c>
      <c r="E92" s="413"/>
      <c r="F92" s="413"/>
      <c r="G92" s="404"/>
      <c r="H92" s="404"/>
    </row>
    <row r="93" spans="1:8" ht="34.5">
      <c r="A93" s="399"/>
      <c r="B93" s="412" t="s">
        <v>215</v>
      </c>
      <c r="C93" s="406" t="s">
        <v>189</v>
      </c>
      <c r="D93" s="389">
        <v>0.1</v>
      </c>
      <c r="E93" s="413"/>
      <c r="F93" s="413"/>
      <c r="G93" s="404"/>
      <c r="H93" s="404"/>
    </row>
    <row r="94" spans="1:8" ht="33">
      <c r="A94" s="399"/>
      <c r="B94" s="412" t="s">
        <v>231</v>
      </c>
      <c r="C94" s="406" t="s">
        <v>52</v>
      </c>
      <c r="D94" s="389">
        <v>1</v>
      </c>
      <c r="E94" s="413"/>
      <c r="F94" s="413"/>
      <c r="G94" s="404"/>
      <c r="H94" s="404"/>
    </row>
    <row r="95" spans="1:8" ht="49.5">
      <c r="A95" s="399"/>
      <c r="B95" s="412" t="s">
        <v>217</v>
      </c>
      <c r="C95" s="406" t="s">
        <v>192</v>
      </c>
      <c r="D95" s="389">
        <v>0.1</v>
      </c>
      <c r="E95" s="413"/>
      <c r="F95" s="413"/>
      <c r="G95" s="404"/>
      <c r="H95" s="404"/>
    </row>
    <row r="96" spans="1:8" ht="33">
      <c r="A96" s="399"/>
      <c r="B96" s="412" t="s">
        <v>233</v>
      </c>
      <c r="C96" s="406" t="s">
        <v>52</v>
      </c>
      <c r="D96" s="389">
        <v>1</v>
      </c>
      <c r="E96" s="413"/>
      <c r="F96" s="413"/>
      <c r="G96" s="404"/>
      <c r="H96" s="404"/>
    </row>
    <row r="97" spans="1:8" ht="49.5">
      <c r="A97" s="399"/>
      <c r="B97" s="412" t="s">
        <v>227</v>
      </c>
      <c r="C97" s="406" t="s">
        <v>189</v>
      </c>
      <c r="D97" s="389">
        <v>0.2</v>
      </c>
      <c r="E97" s="413"/>
      <c r="F97" s="413"/>
      <c r="G97" s="404"/>
      <c r="H97" s="404"/>
    </row>
    <row r="98" spans="1:8" ht="49.5">
      <c r="A98" s="399"/>
      <c r="B98" s="412" t="s">
        <v>220</v>
      </c>
      <c r="C98" s="406" t="s">
        <v>189</v>
      </c>
      <c r="D98" s="389">
        <v>0.3</v>
      </c>
      <c r="E98" s="413"/>
      <c r="F98" s="413"/>
      <c r="G98" s="404"/>
      <c r="H98" s="404"/>
    </row>
    <row r="99" spans="1:8">
      <c r="A99" s="399"/>
      <c r="B99" s="408" t="s">
        <v>236</v>
      </c>
      <c r="C99" s="409" t="s">
        <v>53</v>
      </c>
      <c r="D99" s="410">
        <v>1</v>
      </c>
      <c r="E99" s="411"/>
      <c r="F99" s="411">
        <f>D99*E99</f>
        <v>0</v>
      </c>
      <c r="G99" s="404"/>
      <c r="H99" s="404"/>
    </row>
    <row r="100" spans="1:8">
      <c r="A100" s="399"/>
      <c r="B100" s="400"/>
      <c r="C100" s="385"/>
      <c r="G100" s="415"/>
      <c r="H100" s="415"/>
    </row>
    <row r="101" spans="1:8" ht="33">
      <c r="A101" s="399">
        <f>MAX(A$2:A99)+0.01</f>
        <v>1.25</v>
      </c>
      <c r="B101" s="400" t="s">
        <v>237</v>
      </c>
      <c r="C101" s="385"/>
      <c r="G101" s="415"/>
      <c r="H101" s="415"/>
    </row>
    <row r="102" spans="1:8" ht="49.5">
      <c r="A102" s="399"/>
      <c r="B102" s="400" t="s">
        <v>238</v>
      </c>
      <c r="C102" s="406" t="s">
        <v>189</v>
      </c>
      <c r="D102" s="389">
        <v>0.4</v>
      </c>
      <c r="E102" s="416"/>
      <c r="F102" s="416"/>
      <c r="G102" s="404"/>
      <c r="H102" s="407"/>
    </row>
    <row r="103" spans="1:8">
      <c r="A103" s="399"/>
      <c r="B103" s="400" t="s">
        <v>213</v>
      </c>
      <c r="C103" s="406" t="s">
        <v>192</v>
      </c>
      <c r="D103" s="389">
        <v>0.5</v>
      </c>
      <c r="E103" s="416"/>
      <c r="F103" s="416"/>
      <c r="G103" s="404"/>
      <c r="H103" s="407"/>
    </row>
    <row r="104" spans="1:8">
      <c r="A104" s="399"/>
      <c r="B104" s="400" t="s">
        <v>214</v>
      </c>
      <c r="C104" s="406" t="s">
        <v>192</v>
      </c>
      <c r="D104" s="389">
        <v>0.5</v>
      </c>
      <c r="E104" s="416"/>
      <c r="F104" s="416"/>
      <c r="G104" s="404"/>
      <c r="H104" s="407"/>
    </row>
    <row r="105" spans="1:8" ht="34.5">
      <c r="A105" s="399"/>
      <c r="B105" s="400" t="s">
        <v>239</v>
      </c>
      <c r="C105" s="406" t="s">
        <v>189</v>
      </c>
      <c r="D105" s="389">
        <v>0.04</v>
      </c>
      <c r="E105" s="416"/>
      <c r="F105" s="416"/>
      <c r="G105" s="404"/>
      <c r="H105" s="407"/>
    </row>
    <row r="106" spans="1:8">
      <c r="A106" s="399"/>
      <c r="B106" s="400" t="s">
        <v>240</v>
      </c>
      <c r="C106" s="406" t="s">
        <v>192</v>
      </c>
      <c r="D106" s="389">
        <v>3</v>
      </c>
      <c r="E106" s="416"/>
      <c r="F106" s="416"/>
      <c r="G106" s="404"/>
      <c r="H106" s="407"/>
    </row>
    <row r="107" spans="1:8" ht="33">
      <c r="A107" s="399"/>
      <c r="B107" s="400" t="s">
        <v>241</v>
      </c>
      <c r="C107" s="406" t="s">
        <v>123</v>
      </c>
      <c r="D107" s="389">
        <v>12.1</v>
      </c>
      <c r="E107" s="416"/>
      <c r="F107" s="416"/>
      <c r="G107" s="404"/>
      <c r="H107" s="407"/>
    </row>
    <row r="108" spans="1:8" ht="33">
      <c r="A108" s="399"/>
      <c r="B108" s="400" t="s">
        <v>242</v>
      </c>
      <c r="C108" s="406" t="s">
        <v>52</v>
      </c>
      <c r="D108" s="389">
        <v>6</v>
      </c>
      <c r="E108" s="416"/>
      <c r="F108" s="416"/>
      <c r="G108" s="404"/>
      <c r="H108" s="407"/>
    </row>
    <row r="109" spans="1:8" ht="34.5">
      <c r="A109" s="399"/>
      <c r="B109" s="400" t="s">
        <v>243</v>
      </c>
      <c r="C109" s="406" t="s">
        <v>189</v>
      </c>
      <c r="D109" s="389">
        <v>0.35</v>
      </c>
      <c r="E109" s="416"/>
      <c r="F109" s="416"/>
      <c r="G109" s="404"/>
      <c r="H109" s="407"/>
    </row>
    <row r="110" spans="1:8" ht="33">
      <c r="A110" s="399"/>
      <c r="B110" s="400" t="s">
        <v>244</v>
      </c>
      <c r="C110" s="406" t="s">
        <v>52</v>
      </c>
      <c r="D110" s="389">
        <v>3</v>
      </c>
      <c r="E110" s="416"/>
      <c r="F110" s="416"/>
      <c r="G110" s="404"/>
      <c r="H110" s="407"/>
    </row>
    <row r="111" spans="1:8" ht="49.5">
      <c r="A111" s="399"/>
      <c r="B111" s="400" t="s">
        <v>245</v>
      </c>
      <c r="C111" s="406" t="s">
        <v>189</v>
      </c>
      <c r="D111" s="389">
        <v>0.4</v>
      </c>
      <c r="E111" s="416"/>
      <c r="F111" s="416"/>
      <c r="G111" s="404"/>
      <c r="H111" s="407"/>
    </row>
    <row r="112" spans="1:8" ht="49.5">
      <c r="A112" s="399"/>
      <c r="B112" s="400" t="s">
        <v>220</v>
      </c>
      <c r="C112" s="406" t="s">
        <v>189</v>
      </c>
      <c r="D112" s="389">
        <v>0.3</v>
      </c>
      <c r="E112" s="416"/>
      <c r="F112" s="416"/>
      <c r="G112" s="404"/>
      <c r="H112" s="407"/>
    </row>
    <row r="113" spans="1:8">
      <c r="A113" s="399"/>
      <c r="B113" s="408" t="s">
        <v>246</v>
      </c>
      <c r="C113" s="409" t="s">
        <v>53</v>
      </c>
      <c r="D113" s="410">
        <v>3</v>
      </c>
      <c r="E113" s="411"/>
      <c r="F113" s="411">
        <f>D113*E113</f>
        <v>0</v>
      </c>
      <c r="G113" s="417"/>
      <c r="H113" s="417"/>
    </row>
    <row r="114" spans="1:8">
      <c r="A114" s="399"/>
      <c r="B114" s="418"/>
      <c r="C114" s="419"/>
      <c r="D114" s="420"/>
      <c r="E114" s="421"/>
      <c r="F114" s="421"/>
      <c r="G114" s="422"/>
      <c r="H114" s="422"/>
    </row>
    <row r="115" spans="1:8" ht="33">
      <c r="A115" s="399">
        <f>MAX(A$2:A114)+0.01</f>
        <v>1.26</v>
      </c>
      <c r="B115" s="400" t="s">
        <v>247</v>
      </c>
      <c r="C115" s="385" t="s">
        <v>52</v>
      </c>
      <c r="D115" s="389">
        <v>2</v>
      </c>
      <c r="F115" s="391">
        <f>D115*E115</f>
        <v>0</v>
      </c>
      <c r="G115" s="415"/>
      <c r="H115" s="415"/>
    </row>
    <row r="116" spans="1:8">
      <c r="A116" s="399"/>
      <c r="B116" s="400"/>
      <c r="C116" s="385"/>
      <c r="G116" s="415"/>
      <c r="H116" s="415"/>
    </row>
    <row r="117" spans="1:8" ht="82.5">
      <c r="A117" s="399">
        <f>MAX(A$2:A116)+0.01</f>
        <v>1.27</v>
      </c>
      <c r="B117" s="400" t="s">
        <v>248</v>
      </c>
      <c r="C117" s="385" t="s">
        <v>52</v>
      </c>
      <c r="D117" s="389">
        <v>1</v>
      </c>
      <c r="F117" s="391">
        <f>D117*E117</f>
        <v>0</v>
      </c>
      <c r="G117" s="415"/>
      <c r="H117" s="415"/>
    </row>
    <row r="118" spans="1:8">
      <c r="A118" s="399"/>
      <c r="B118" s="400"/>
      <c r="C118" s="385"/>
      <c r="E118" s="421"/>
      <c r="F118" s="421"/>
      <c r="G118" s="415"/>
      <c r="H118" s="415"/>
    </row>
    <row r="119" spans="1:8" ht="82.5">
      <c r="A119" s="399">
        <f>MAX(A$2:A118)+0.01</f>
        <v>1.28</v>
      </c>
      <c r="B119" s="400" t="s">
        <v>249</v>
      </c>
      <c r="C119" s="385" t="s">
        <v>52</v>
      </c>
      <c r="D119" s="389">
        <v>3</v>
      </c>
      <c r="F119" s="391">
        <f>D119*E119</f>
        <v>0</v>
      </c>
      <c r="G119" s="415"/>
      <c r="H119" s="415"/>
    </row>
    <row r="120" spans="1:8">
      <c r="A120" s="399"/>
      <c r="B120" s="423"/>
      <c r="C120" s="385"/>
      <c r="E120" s="424"/>
      <c r="F120" s="390"/>
      <c r="G120" s="425"/>
    </row>
    <row r="121" spans="1:8" ht="16.5" customHeight="1">
      <c r="A121" s="426"/>
      <c r="B121" s="427"/>
      <c r="C121" s="428"/>
      <c r="D121" s="428"/>
      <c r="E121" s="429" t="s">
        <v>250</v>
      </c>
      <c r="F121" s="430">
        <f>SUM(F6:F119)</f>
        <v>0</v>
      </c>
    </row>
    <row r="122" spans="1:8">
      <c r="A122" s="399"/>
      <c r="B122" s="401"/>
      <c r="C122" s="385"/>
    </row>
    <row r="123" spans="1:8">
      <c r="A123" s="399"/>
      <c r="B123" s="401"/>
      <c r="C123" s="385"/>
    </row>
    <row r="124" spans="1:8">
      <c r="A124" s="399"/>
      <c r="B124" s="401"/>
      <c r="C124" s="385"/>
    </row>
    <row r="125" spans="1:8">
      <c r="A125" s="399"/>
      <c r="B125" s="412"/>
      <c r="C125" s="385"/>
    </row>
    <row r="126" spans="1:8">
      <c r="A126" s="399"/>
      <c r="B126" s="431"/>
      <c r="C126" s="385"/>
    </row>
    <row r="127" spans="1:8">
      <c r="A127" s="399"/>
      <c r="B127" s="431"/>
      <c r="C127" s="385"/>
    </row>
    <row r="128" spans="1:8">
      <c r="A128" s="399"/>
      <c r="B128" s="431"/>
      <c r="C128" s="385"/>
    </row>
    <row r="129" spans="1:3">
      <c r="A129" s="399"/>
      <c r="B129" s="431"/>
      <c r="C129" s="385"/>
    </row>
    <row r="130" spans="1:3">
      <c r="A130" s="399"/>
      <c r="B130" s="431"/>
      <c r="C130" s="385"/>
    </row>
    <row r="131" spans="1:3">
      <c r="A131" s="399"/>
      <c r="B131" s="431"/>
      <c r="C131" s="385"/>
    </row>
    <row r="132" spans="1:3">
      <c r="A132" s="399"/>
      <c r="B132" s="401"/>
      <c r="C132" s="385"/>
    </row>
    <row r="133" spans="1:3">
      <c r="A133" s="399"/>
      <c r="B133" s="401"/>
      <c r="C133" s="385"/>
    </row>
    <row r="134" spans="1:3">
      <c r="A134" s="399"/>
      <c r="B134" s="401"/>
      <c r="C134" s="385"/>
    </row>
    <row r="135" spans="1:3">
      <c r="A135" s="399"/>
      <c r="B135" s="401"/>
      <c r="C135" s="385"/>
    </row>
    <row r="136" spans="1:3">
      <c r="A136" s="399"/>
      <c r="B136" s="401"/>
      <c r="C136" s="385"/>
    </row>
    <row r="137" spans="1:3">
      <c r="A137" s="399"/>
      <c r="B137" s="401"/>
      <c r="C137" s="385"/>
    </row>
    <row r="138" spans="1:3">
      <c r="A138" s="399"/>
      <c r="B138" s="401"/>
      <c r="C138" s="385"/>
    </row>
    <row r="139" spans="1:3">
      <c r="A139" s="399"/>
      <c r="B139" s="401"/>
      <c r="C139" s="385"/>
    </row>
    <row r="140" spans="1:3">
      <c r="A140" s="399"/>
      <c r="B140" s="401"/>
      <c r="C140" s="385"/>
    </row>
    <row r="141" spans="1:3">
      <c r="A141" s="399"/>
      <c r="B141" s="401"/>
      <c r="C141" s="385"/>
    </row>
    <row r="142" spans="1:3">
      <c r="A142" s="399"/>
      <c r="B142" s="401"/>
      <c r="C142" s="385"/>
    </row>
    <row r="143" spans="1:3">
      <c r="A143" s="399"/>
      <c r="B143" s="401"/>
      <c r="C143" s="385"/>
    </row>
    <row r="144" spans="1:3">
      <c r="A144" s="399"/>
      <c r="B144" s="401"/>
      <c r="C144" s="385"/>
    </row>
    <row r="145" spans="1:3">
      <c r="A145" s="399"/>
      <c r="B145" s="401"/>
      <c r="C145" s="385"/>
    </row>
    <row r="146" spans="1:3">
      <c r="A146" s="399"/>
      <c r="B146" s="401"/>
      <c r="C146" s="385"/>
    </row>
    <row r="147" spans="1:3">
      <c r="A147" s="399"/>
      <c r="B147" s="401"/>
      <c r="C147" s="385"/>
    </row>
    <row r="148" spans="1:3">
      <c r="A148" s="399"/>
      <c r="B148" s="401"/>
      <c r="C148" s="385"/>
    </row>
    <row r="149" spans="1:3">
      <c r="A149" s="399"/>
      <c r="B149" s="401"/>
      <c r="C149" s="385"/>
    </row>
    <row r="150" spans="1:3">
      <c r="A150" s="399"/>
      <c r="B150" s="401"/>
      <c r="C150" s="385"/>
    </row>
    <row r="151" spans="1:3">
      <c r="A151" s="399"/>
      <c r="B151" s="401"/>
      <c r="C151" s="385"/>
    </row>
    <row r="152" spans="1:3">
      <c r="A152" s="399"/>
      <c r="B152" s="401"/>
      <c r="C152" s="385"/>
    </row>
    <row r="153" spans="1:3">
      <c r="A153" s="399"/>
      <c r="B153" s="401"/>
      <c r="C153" s="385"/>
    </row>
    <row r="154" spans="1:3">
      <c r="A154" s="399"/>
      <c r="B154" s="401"/>
      <c r="C154" s="385"/>
    </row>
    <row r="155" spans="1:3">
      <c r="A155" s="399"/>
      <c r="B155" s="401"/>
      <c r="C155" s="385"/>
    </row>
    <row r="156" spans="1:3">
      <c r="A156" s="399"/>
      <c r="B156" s="401"/>
      <c r="C156" s="385"/>
    </row>
    <row r="157" spans="1:3">
      <c r="A157" s="399"/>
      <c r="B157" s="401"/>
      <c r="C157" s="385"/>
    </row>
    <row r="158" spans="1:3">
      <c r="A158" s="399"/>
      <c r="B158" s="401"/>
      <c r="C158" s="385"/>
    </row>
    <row r="159" spans="1:3">
      <c r="A159" s="399"/>
      <c r="B159" s="401"/>
      <c r="C159" s="385"/>
    </row>
    <row r="160" spans="1:3">
      <c r="A160" s="399"/>
      <c r="B160" s="401"/>
      <c r="C160" s="385"/>
    </row>
    <row r="161" spans="1:3">
      <c r="A161" s="399"/>
      <c r="B161" s="401"/>
      <c r="C161" s="385"/>
    </row>
    <row r="162" spans="1:3">
      <c r="A162" s="399"/>
      <c r="B162" s="401"/>
      <c r="C162" s="385"/>
    </row>
    <row r="163" spans="1:3">
      <c r="A163" s="399"/>
      <c r="B163" s="401"/>
      <c r="C163" s="385"/>
    </row>
    <row r="164" spans="1:3">
      <c r="A164" s="432"/>
      <c r="B164" s="401"/>
      <c r="C164" s="385"/>
    </row>
    <row r="165" spans="1:3">
      <c r="A165" s="432"/>
      <c r="B165" s="401"/>
      <c r="C165" s="385"/>
    </row>
    <row r="166" spans="1:3">
      <c r="A166" s="432"/>
      <c r="B166" s="401"/>
      <c r="C166" s="385"/>
    </row>
    <row r="167" spans="1:3">
      <c r="A167" s="432"/>
      <c r="B167" s="401"/>
      <c r="C167" s="385"/>
    </row>
    <row r="168" spans="1:3">
      <c r="A168" s="433"/>
      <c r="B168" s="401"/>
      <c r="C168" s="385"/>
    </row>
    <row r="169" spans="1:3">
      <c r="A169" s="433"/>
      <c r="B169" s="401"/>
      <c r="C169" s="385"/>
    </row>
    <row r="170" spans="1:3">
      <c r="A170" s="433"/>
      <c r="B170" s="401"/>
      <c r="C170" s="385"/>
    </row>
    <row r="171" spans="1:3">
      <c r="A171" s="433"/>
      <c r="B171" s="401"/>
      <c r="C171" s="385"/>
    </row>
    <row r="172" spans="1:3">
      <c r="A172" s="433"/>
      <c r="B172" s="401"/>
      <c r="C172" s="385"/>
    </row>
    <row r="173" spans="1:3">
      <c r="A173" s="433"/>
      <c r="B173" s="401"/>
      <c r="C173" s="385"/>
    </row>
    <row r="174" spans="1:3">
      <c r="A174" s="433"/>
      <c r="B174" s="401"/>
      <c r="C174" s="385"/>
    </row>
    <row r="175" spans="1:3">
      <c r="A175" s="433"/>
      <c r="B175" s="434"/>
      <c r="C175" s="385"/>
    </row>
    <row r="176" spans="1:3">
      <c r="A176" s="433"/>
      <c r="B176" s="434"/>
      <c r="C176" s="385"/>
    </row>
    <row r="177" spans="1:3">
      <c r="A177" s="433"/>
      <c r="B177" s="434"/>
      <c r="C177" s="385"/>
    </row>
    <row r="178" spans="1:3">
      <c r="A178" s="433"/>
      <c r="B178" s="434"/>
      <c r="C178" s="385"/>
    </row>
    <row r="179" spans="1:3">
      <c r="A179" s="433"/>
      <c r="B179" s="434"/>
      <c r="C179" s="385"/>
    </row>
    <row r="180" spans="1:3">
      <c r="A180" s="433"/>
      <c r="B180" s="434"/>
      <c r="C180" s="385"/>
    </row>
    <row r="181" spans="1:3">
      <c r="A181" s="433"/>
      <c r="B181" s="434"/>
      <c r="C181" s="385"/>
    </row>
    <row r="182" spans="1:3">
      <c r="A182" s="433"/>
      <c r="B182" s="435"/>
    </row>
    <row r="183" spans="1:3">
      <c r="A183" s="433"/>
    </row>
    <row r="184" spans="1:3">
      <c r="A184" s="433"/>
    </row>
  </sheetData>
  <printOptions horizontalCentered="1"/>
  <pageMargins left="0.78740157480314965" right="0.39370078740157483" top="0.74803149606299213" bottom="0.74803149606299213" header="0.31496062992125984" footer="0.31496062992125984"/>
  <pageSetup paperSize="9" scale="93" orientation="portrait" r:id="rId1"/>
  <headerFooter>
    <oddHeader xml:space="preserve">&amp;C </oddHeader>
    <oddFooter>&amp;L&amp;8Umestitev parkirnih zapornic na območju SBNG&amp;C&amp;8&amp;P&amp;R&amp;8&amp;A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6"/>
  <sheetViews>
    <sheetView view="pageBreakPreview" zoomScaleNormal="100" zoomScaleSheetLayoutView="100" zoomScalePageLayoutView="115" workbookViewId="0">
      <selection activeCell="F84" sqref="F84"/>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2" style="390" customWidth="1"/>
    <col min="6" max="6" width="12.140625" style="391" customWidth="1"/>
    <col min="7" max="7" width="8.7109375" style="401"/>
    <col min="8" max="8" width="8.7109375" style="401" customWidth="1"/>
    <col min="9" max="16384" width="8.7109375" style="401"/>
  </cols>
  <sheetData>
    <row r="1" spans="1:7" s="437" customFormat="1">
      <c r="A1" s="381" t="s">
        <v>177</v>
      </c>
      <c r="B1" s="436" t="s">
        <v>178</v>
      </c>
      <c r="C1" s="381" t="s">
        <v>44</v>
      </c>
      <c r="D1" s="382" t="s">
        <v>45</v>
      </c>
      <c r="E1" s="383" t="s">
        <v>179</v>
      </c>
      <c r="F1" s="384" t="s">
        <v>180</v>
      </c>
    </row>
    <row r="2" spans="1:7" s="392" customFormat="1">
      <c r="A2" s="386">
        <v>2</v>
      </c>
      <c r="B2" s="387" t="s">
        <v>251</v>
      </c>
      <c r="C2" s="388"/>
      <c r="D2" s="389"/>
      <c r="E2" s="390"/>
      <c r="F2" s="391"/>
    </row>
    <row r="3" spans="1:7" s="396" customFormat="1">
      <c r="A3" s="393"/>
      <c r="B3" s="394"/>
      <c r="C3" s="395"/>
      <c r="D3" s="389"/>
      <c r="E3" s="390"/>
      <c r="F3" s="391"/>
    </row>
    <row r="4" spans="1:7" s="396" customFormat="1" ht="148.5">
      <c r="A4" s="393"/>
      <c r="B4" s="397" t="s">
        <v>252</v>
      </c>
      <c r="C4" s="395"/>
      <c r="D4" s="389"/>
      <c r="E4" s="390"/>
      <c r="F4" s="391"/>
    </row>
    <row r="5" spans="1:7" s="396" customFormat="1">
      <c r="A5" s="393"/>
      <c r="B5" s="398"/>
      <c r="C5" s="395"/>
      <c r="D5" s="389"/>
      <c r="E5" s="390"/>
      <c r="F5" s="391"/>
    </row>
    <row r="6" spans="1:7">
      <c r="A6" s="399">
        <f>MAX(A$2:A2)+0.01</f>
        <v>2.0099999999999998</v>
      </c>
      <c r="B6" s="400" t="s">
        <v>183</v>
      </c>
      <c r="C6" s="385" t="s">
        <v>184</v>
      </c>
      <c r="D6" s="389">
        <v>60</v>
      </c>
      <c r="F6" s="391">
        <f>D6*E6</f>
        <v>0</v>
      </c>
    </row>
    <row r="7" spans="1:7">
      <c r="A7" s="399"/>
      <c r="B7" s="403"/>
      <c r="C7" s="385"/>
      <c r="G7" s="404"/>
    </row>
    <row r="8" spans="1:7" ht="33">
      <c r="A8" s="399">
        <f>MAX(A$2:A6)+0.01</f>
        <v>2.02</v>
      </c>
      <c r="B8" s="403" t="s">
        <v>253</v>
      </c>
      <c r="C8" s="385" t="s">
        <v>52</v>
      </c>
      <c r="D8" s="389">
        <v>7</v>
      </c>
      <c r="F8" s="391">
        <f>D8*E8</f>
        <v>0</v>
      </c>
      <c r="G8" s="404"/>
    </row>
    <row r="9" spans="1:7">
      <c r="A9" s="399"/>
      <c r="B9" s="403"/>
      <c r="C9" s="385"/>
      <c r="G9" s="404"/>
    </row>
    <row r="10" spans="1:7" ht="33">
      <c r="A10" s="399">
        <f>MAX(A$2:A8)+0.01</f>
        <v>2.0299999999999998</v>
      </c>
      <c r="B10" s="400" t="s">
        <v>188</v>
      </c>
      <c r="C10" s="385" t="s">
        <v>189</v>
      </c>
      <c r="D10" s="389">
        <v>17</v>
      </c>
      <c r="F10" s="391">
        <f>D10*E10</f>
        <v>0</v>
      </c>
      <c r="G10" s="404"/>
    </row>
    <row r="11" spans="1:7">
      <c r="A11" s="399"/>
      <c r="B11" s="403"/>
      <c r="C11" s="385"/>
      <c r="G11" s="404"/>
    </row>
    <row r="12" spans="1:7" ht="33">
      <c r="A12" s="399">
        <f>MAX(A$2:A10)+0.01</f>
        <v>2.04</v>
      </c>
      <c r="B12" s="400" t="s">
        <v>254</v>
      </c>
      <c r="C12" s="385" t="s">
        <v>189</v>
      </c>
      <c r="D12" s="389">
        <v>4</v>
      </c>
      <c r="F12" s="391">
        <f>D12*E12</f>
        <v>0</v>
      </c>
      <c r="G12" s="404"/>
    </row>
    <row r="13" spans="1:7">
      <c r="A13" s="399"/>
      <c r="B13" s="400"/>
      <c r="C13" s="385"/>
      <c r="G13" s="404"/>
    </row>
    <row r="14" spans="1:7" ht="33">
      <c r="A14" s="399">
        <f>MAX(A$2:A12)+0.01</f>
        <v>2.0499999999999998</v>
      </c>
      <c r="B14" s="400" t="s">
        <v>191</v>
      </c>
      <c r="C14" s="385" t="s">
        <v>192</v>
      </c>
      <c r="D14" s="389">
        <v>19</v>
      </c>
      <c r="F14" s="391">
        <f>D14*E14</f>
        <v>0</v>
      </c>
      <c r="G14" s="404"/>
    </row>
    <row r="15" spans="1:7">
      <c r="A15" s="399"/>
      <c r="B15" s="400"/>
      <c r="C15" s="385"/>
      <c r="G15" s="404"/>
    </row>
    <row r="16" spans="1:7" ht="66">
      <c r="A16" s="399">
        <f>MAX(A$2:A14)+0.01</f>
        <v>2.06</v>
      </c>
      <c r="B16" s="400" t="s">
        <v>193</v>
      </c>
      <c r="C16" s="385" t="s">
        <v>189</v>
      </c>
      <c r="D16" s="389">
        <v>5</v>
      </c>
      <c r="F16" s="391">
        <f>D16*E16</f>
        <v>0</v>
      </c>
      <c r="G16" s="404"/>
    </row>
    <row r="17" spans="1:7">
      <c r="A17" s="399"/>
      <c r="B17" s="400"/>
      <c r="C17" s="385"/>
      <c r="G17" s="404"/>
    </row>
    <row r="18" spans="1:7" ht="49.5">
      <c r="A18" s="399">
        <f>MAX(A$2:A16)+0.01</f>
        <v>2.0699999999999998</v>
      </c>
      <c r="B18" s="400" t="s">
        <v>194</v>
      </c>
      <c r="C18" s="385" t="s">
        <v>189</v>
      </c>
      <c r="D18" s="389">
        <v>0</v>
      </c>
      <c r="F18" s="391">
        <f>D18*E18</f>
        <v>0</v>
      </c>
      <c r="G18" s="404"/>
    </row>
    <row r="19" spans="1:7">
      <c r="A19" s="399"/>
      <c r="B19" s="400"/>
      <c r="C19" s="385"/>
      <c r="G19" s="404"/>
    </row>
    <row r="20" spans="1:7" ht="49.5">
      <c r="A20" s="399">
        <f>MAX(A$2:A18)+0.01</f>
        <v>2.08</v>
      </c>
      <c r="B20" s="400" t="s">
        <v>195</v>
      </c>
      <c r="C20" s="385" t="s">
        <v>189</v>
      </c>
      <c r="D20" s="389">
        <v>0</v>
      </c>
      <c r="F20" s="391">
        <f>D20*E20</f>
        <v>0</v>
      </c>
      <c r="G20" s="404"/>
    </row>
    <row r="21" spans="1:7">
      <c r="A21" s="399"/>
      <c r="B21" s="400"/>
      <c r="C21" s="385"/>
      <c r="G21" s="404"/>
    </row>
    <row r="22" spans="1:7" ht="66">
      <c r="A22" s="399">
        <f>MAX(A$2:A20)+0.01</f>
        <v>2.09</v>
      </c>
      <c r="B22" s="400" t="s">
        <v>196</v>
      </c>
      <c r="C22" s="385" t="s">
        <v>189</v>
      </c>
      <c r="D22" s="389">
        <v>13</v>
      </c>
      <c r="F22" s="391">
        <f>D22*E22</f>
        <v>0</v>
      </c>
      <c r="G22" s="404"/>
    </row>
    <row r="23" spans="1:7">
      <c r="A23" s="399"/>
      <c r="B23" s="400"/>
      <c r="C23" s="385"/>
      <c r="G23" s="404"/>
    </row>
    <row r="24" spans="1:7" ht="33">
      <c r="A24" s="399">
        <f>MAX(A$2:A22)+0.01</f>
        <v>2.1</v>
      </c>
      <c r="B24" s="400" t="s">
        <v>197</v>
      </c>
      <c r="C24" s="385" t="s">
        <v>192</v>
      </c>
      <c r="D24" s="389">
        <v>28</v>
      </c>
      <c r="F24" s="391">
        <f>D24*E24</f>
        <v>0</v>
      </c>
      <c r="G24" s="404"/>
    </row>
    <row r="25" spans="1:7">
      <c r="A25" s="399"/>
      <c r="B25" s="400"/>
      <c r="C25" s="385"/>
      <c r="G25" s="404"/>
    </row>
    <row r="26" spans="1:7" ht="33">
      <c r="A26" s="399">
        <f>MAX(A$2:A24)+0.01</f>
        <v>2.11</v>
      </c>
      <c r="B26" s="400" t="s">
        <v>198</v>
      </c>
      <c r="C26" s="385" t="s">
        <v>189</v>
      </c>
      <c r="D26" s="389">
        <v>8</v>
      </c>
      <c r="F26" s="391">
        <f>D26*E26</f>
        <v>0</v>
      </c>
      <c r="G26" s="404"/>
    </row>
    <row r="27" spans="1:7">
      <c r="A27" s="399"/>
      <c r="B27" s="400"/>
      <c r="C27" s="385"/>
      <c r="G27" s="404"/>
    </row>
    <row r="28" spans="1:7" ht="33">
      <c r="A28" s="399">
        <f>MAX(A$2:A27)+0.01</f>
        <v>2.12</v>
      </c>
      <c r="B28" s="400" t="s">
        <v>199</v>
      </c>
      <c r="C28" s="401"/>
      <c r="D28" s="401"/>
      <c r="E28" s="405"/>
      <c r="F28" s="405"/>
      <c r="G28" s="404"/>
    </row>
    <row r="29" spans="1:7">
      <c r="A29" s="399"/>
      <c r="B29" s="400" t="s">
        <v>201</v>
      </c>
      <c r="C29" s="385" t="s">
        <v>184</v>
      </c>
      <c r="D29" s="389">
        <v>30</v>
      </c>
      <c r="F29" s="391">
        <f>D29*E29</f>
        <v>0</v>
      </c>
      <c r="G29" s="404"/>
    </row>
    <row r="30" spans="1:7">
      <c r="A30" s="399"/>
      <c r="B30" s="400" t="s">
        <v>255</v>
      </c>
      <c r="C30" s="385" t="s">
        <v>184</v>
      </c>
      <c r="D30" s="389">
        <v>35</v>
      </c>
      <c r="F30" s="391">
        <f>D30*E30</f>
        <v>0</v>
      </c>
      <c r="G30" s="404"/>
    </row>
    <row r="31" spans="1:7">
      <c r="A31" s="399"/>
      <c r="B31" s="400"/>
      <c r="C31" s="385"/>
      <c r="G31" s="404"/>
    </row>
    <row r="32" spans="1:7" ht="33">
      <c r="A32" s="399">
        <f>MAX(A$2:A31)+0.01</f>
        <v>2.13</v>
      </c>
      <c r="B32" s="400" t="s">
        <v>256</v>
      </c>
      <c r="C32" s="385" t="s">
        <v>184</v>
      </c>
      <c r="D32" s="389">
        <v>70</v>
      </c>
      <c r="F32" s="391">
        <f>D32*E32</f>
        <v>0</v>
      </c>
      <c r="G32" s="404"/>
    </row>
    <row r="33" spans="1:8">
      <c r="A33" s="399"/>
      <c r="B33" s="400"/>
      <c r="C33" s="385"/>
      <c r="G33" s="404"/>
    </row>
    <row r="34" spans="1:8" ht="33">
      <c r="A34" s="399">
        <f>MAX(A$2:A33)+0.01</f>
        <v>2.14</v>
      </c>
      <c r="B34" s="400" t="s">
        <v>207</v>
      </c>
      <c r="C34" s="385" t="s">
        <v>52</v>
      </c>
      <c r="D34" s="389">
        <v>5</v>
      </c>
      <c r="F34" s="391">
        <f>D34*E34</f>
        <v>0</v>
      </c>
      <c r="G34" s="404"/>
    </row>
    <row r="35" spans="1:8">
      <c r="A35" s="399"/>
      <c r="B35" s="400"/>
      <c r="C35" s="385"/>
      <c r="G35" s="404"/>
    </row>
    <row r="36" spans="1:8" ht="33">
      <c r="A36" s="399">
        <f>MAX(A$2:A35)+0.01</f>
        <v>2.15</v>
      </c>
      <c r="B36" s="400" t="s">
        <v>208</v>
      </c>
      <c r="C36" s="385" t="s">
        <v>52</v>
      </c>
      <c r="D36" s="389">
        <v>8</v>
      </c>
      <c r="F36" s="391">
        <f>D36*E36</f>
        <v>0</v>
      </c>
      <c r="G36" s="404"/>
    </row>
    <row r="37" spans="1:8">
      <c r="A37" s="399"/>
      <c r="B37" s="400"/>
      <c r="C37" s="385"/>
      <c r="G37" s="404"/>
    </row>
    <row r="38" spans="1:8" ht="33">
      <c r="A38" s="399">
        <f>MAX(A$2:A37)+0.01</f>
        <v>2.16</v>
      </c>
      <c r="B38" s="400" t="s">
        <v>209</v>
      </c>
      <c r="C38" s="385" t="s">
        <v>184</v>
      </c>
      <c r="D38" s="389">
        <v>65</v>
      </c>
      <c r="F38" s="391">
        <f>D38*E38</f>
        <v>0</v>
      </c>
      <c r="G38" s="404"/>
    </row>
    <row r="39" spans="1:8">
      <c r="A39" s="399"/>
      <c r="B39" s="400"/>
      <c r="C39" s="385"/>
      <c r="G39" s="404"/>
    </row>
    <row r="40" spans="1:8" ht="49.5">
      <c r="A40" s="399">
        <f>MAX(A$2:A38)+0.01</f>
        <v>2.17</v>
      </c>
      <c r="B40" s="412" t="s">
        <v>222</v>
      </c>
      <c r="C40" s="385"/>
    </row>
    <row r="41" spans="1:8" ht="33">
      <c r="A41" s="399"/>
      <c r="B41" s="412" t="s">
        <v>223</v>
      </c>
      <c r="C41" s="406" t="s">
        <v>189</v>
      </c>
      <c r="D41" s="389">
        <v>0.7</v>
      </c>
      <c r="E41" s="413"/>
      <c r="F41" s="413"/>
      <c r="G41" s="404"/>
      <c r="H41" s="404"/>
    </row>
    <row r="42" spans="1:8">
      <c r="A42" s="399"/>
      <c r="B42" s="412" t="s">
        <v>213</v>
      </c>
      <c r="C42" s="406" t="s">
        <v>192</v>
      </c>
      <c r="D42" s="389">
        <v>0.64</v>
      </c>
      <c r="E42" s="413"/>
      <c r="F42" s="413"/>
      <c r="G42" s="404"/>
      <c r="H42" s="404"/>
    </row>
    <row r="43" spans="1:8">
      <c r="A43" s="399"/>
      <c r="B43" s="412" t="s">
        <v>214</v>
      </c>
      <c r="C43" s="406" t="s">
        <v>192</v>
      </c>
      <c r="D43" s="389">
        <v>0.64</v>
      </c>
      <c r="E43" s="413"/>
      <c r="F43" s="413"/>
      <c r="G43" s="404"/>
      <c r="H43" s="404"/>
    </row>
    <row r="44" spans="1:8" ht="34.5">
      <c r="A44" s="399"/>
      <c r="B44" s="412" t="s">
        <v>215</v>
      </c>
      <c r="C44" s="406" t="s">
        <v>189</v>
      </c>
      <c r="D44" s="389">
        <v>7.0000000000000007E-2</v>
      </c>
      <c r="E44" s="413"/>
      <c r="F44" s="413"/>
      <c r="G44" s="404"/>
      <c r="H44" s="404"/>
    </row>
    <row r="45" spans="1:8" ht="33">
      <c r="A45" s="399"/>
      <c r="B45" s="412" t="s">
        <v>224</v>
      </c>
      <c r="C45" s="406" t="s">
        <v>52</v>
      </c>
      <c r="D45" s="389">
        <v>1</v>
      </c>
      <c r="E45" s="413"/>
      <c r="F45" s="413"/>
      <c r="G45" s="404"/>
      <c r="H45" s="404"/>
    </row>
    <row r="46" spans="1:8" ht="49.5">
      <c r="A46" s="399"/>
      <c r="B46" s="412" t="s">
        <v>225</v>
      </c>
      <c r="C46" s="406" t="s">
        <v>52</v>
      </c>
      <c r="D46" s="389">
        <v>1</v>
      </c>
      <c r="E46" s="413"/>
      <c r="F46" s="413"/>
      <c r="G46" s="404"/>
      <c r="H46" s="404"/>
    </row>
    <row r="47" spans="1:8" ht="49.5">
      <c r="A47" s="399"/>
      <c r="B47" s="412" t="s">
        <v>217</v>
      </c>
      <c r="C47" s="406" t="s">
        <v>192</v>
      </c>
      <c r="D47" s="389">
        <v>0.1</v>
      </c>
      <c r="E47" s="413"/>
      <c r="F47" s="413"/>
      <c r="G47" s="404"/>
      <c r="H47" s="404"/>
    </row>
    <row r="48" spans="1:8" ht="33">
      <c r="A48" s="399"/>
      <c r="B48" s="412" t="s">
        <v>226</v>
      </c>
      <c r="C48" s="406" t="s">
        <v>52</v>
      </c>
      <c r="D48" s="389">
        <v>1</v>
      </c>
      <c r="E48" s="413"/>
      <c r="F48" s="413"/>
      <c r="G48" s="404"/>
      <c r="H48" s="404"/>
    </row>
    <row r="49" spans="1:8" ht="49.5">
      <c r="A49" s="399"/>
      <c r="B49" s="412" t="s">
        <v>227</v>
      </c>
      <c r="C49" s="406" t="s">
        <v>189</v>
      </c>
      <c r="D49" s="389">
        <v>0.2</v>
      </c>
      <c r="E49" s="413"/>
      <c r="F49" s="413"/>
      <c r="G49" s="404"/>
      <c r="H49" s="404"/>
    </row>
    <row r="50" spans="1:8" ht="49.5">
      <c r="A50" s="399"/>
      <c r="B50" s="412" t="s">
        <v>220</v>
      </c>
      <c r="C50" s="406" t="s">
        <v>189</v>
      </c>
      <c r="D50" s="389">
        <v>0.5</v>
      </c>
      <c r="E50" s="413"/>
      <c r="F50" s="413"/>
      <c r="G50" s="404"/>
      <c r="H50" s="404"/>
    </row>
    <row r="51" spans="1:8">
      <c r="A51" s="399"/>
      <c r="B51" s="408" t="s">
        <v>228</v>
      </c>
      <c r="C51" s="409" t="s">
        <v>53</v>
      </c>
      <c r="D51" s="410">
        <v>3</v>
      </c>
      <c r="E51" s="411"/>
      <c r="F51" s="411">
        <f>D51*E51</f>
        <v>0</v>
      </c>
      <c r="G51" s="404"/>
      <c r="H51" s="404"/>
    </row>
    <row r="52" spans="1:8">
      <c r="A52" s="399"/>
      <c r="B52" s="414"/>
      <c r="C52" s="385"/>
      <c r="G52" s="415"/>
      <c r="H52" s="415"/>
    </row>
    <row r="53" spans="1:8" ht="33">
      <c r="A53" s="399">
        <f>MAX(A$2:A52)+0.01</f>
        <v>2.1800000000000002</v>
      </c>
      <c r="B53" s="412" t="s">
        <v>257</v>
      </c>
      <c r="C53" s="385"/>
      <c r="G53" s="415"/>
      <c r="H53" s="415"/>
    </row>
    <row r="54" spans="1:8" ht="33">
      <c r="A54" s="399"/>
      <c r="B54" s="400" t="s">
        <v>258</v>
      </c>
      <c r="C54" s="406" t="s">
        <v>189</v>
      </c>
      <c r="D54" s="389">
        <v>1.35</v>
      </c>
      <c r="E54" s="416"/>
      <c r="F54" s="416"/>
      <c r="G54" s="404"/>
      <c r="H54" s="404"/>
    </row>
    <row r="55" spans="1:8">
      <c r="A55" s="399"/>
      <c r="B55" s="412" t="s">
        <v>213</v>
      </c>
      <c r="C55" s="406" t="s">
        <v>192</v>
      </c>
      <c r="D55" s="389">
        <v>1</v>
      </c>
      <c r="E55" s="416"/>
      <c r="F55" s="416"/>
      <c r="G55" s="404"/>
      <c r="H55" s="404"/>
    </row>
    <row r="56" spans="1:8">
      <c r="A56" s="399"/>
      <c r="B56" s="400" t="s">
        <v>214</v>
      </c>
      <c r="C56" s="406" t="s">
        <v>192</v>
      </c>
      <c r="D56" s="389">
        <v>1</v>
      </c>
      <c r="E56" s="416"/>
      <c r="F56" s="416"/>
      <c r="G56" s="404"/>
      <c r="H56" s="404"/>
    </row>
    <row r="57" spans="1:8" ht="34.5">
      <c r="A57" s="399"/>
      <c r="B57" s="412" t="s">
        <v>215</v>
      </c>
      <c r="C57" s="406" t="s">
        <v>189</v>
      </c>
      <c r="D57" s="389">
        <v>0.1</v>
      </c>
      <c r="E57" s="416"/>
      <c r="F57" s="416"/>
      <c r="G57" s="404"/>
      <c r="H57" s="404"/>
    </row>
    <row r="58" spans="1:8">
      <c r="A58" s="399"/>
      <c r="B58" s="400" t="s">
        <v>240</v>
      </c>
      <c r="C58" s="406" t="s">
        <v>192</v>
      </c>
      <c r="D58" s="389">
        <v>3.4</v>
      </c>
      <c r="E58" s="416"/>
      <c r="F58" s="416"/>
      <c r="G58" s="404"/>
      <c r="H58" s="404"/>
    </row>
    <row r="59" spans="1:8" ht="33">
      <c r="A59" s="399"/>
      <c r="B59" s="412" t="s">
        <v>259</v>
      </c>
      <c r="C59" s="406" t="s">
        <v>123</v>
      </c>
      <c r="D59" s="389">
        <v>51.6</v>
      </c>
      <c r="E59" s="416"/>
      <c r="F59" s="416"/>
      <c r="G59" s="404"/>
      <c r="H59" s="404"/>
    </row>
    <row r="60" spans="1:8" ht="33">
      <c r="A60" s="399"/>
      <c r="B60" s="400" t="s">
        <v>260</v>
      </c>
      <c r="C60" s="406" t="s">
        <v>52</v>
      </c>
      <c r="D60" s="389">
        <v>4</v>
      </c>
      <c r="E60" s="416"/>
      <c r="F60" s="416"/>
      <c r="G60" s="404"/>
      <c r="H60" s="404"/>
    </row>
    <row r="61" spans="1:8" ht="34.5">
      <c r="A61" s="399"/>
      <c r="B61" s="412" t="s">
        <v>261</v>
      </c>
      <c r="C61" s="406" t="s">
        <v>189</v>
      </c>
      <c r="D61" s="389">
        <v>0.64</v>
      </c>
      <c r="E61" s="416"/>
      <c r="F61" s="416"/>
      <c r="G61" s="404"/>
      <c r="H61" s="404"/>
    </row>
    <row r="62" spans="1:8" ht="33">
      <c r="A62" s="399"/>
      <c r="B62" s="400" t="s">
        <v>262</v>
      </c>
      <c r="C62" s="406" t="s">
        <v>53</v>
      </c>
      <c r="D62" s="389">
        <v>1</v>
      </c>
      <c r="E62" s="416"/>
      <c r="F62" s="416"/>
      <c r="G62" s="404"/>
      <c r="H62" s="404"/>
    </row>
    <row r="63" spans="1:8" ht="49.5">
      <c r="A63" s="399"/>
      <c r="B63" s="412" t="s">
        <v>263</v>
      </c>
      <c r="C63" s="406" t="s">
        <v>189</v>
      </c>
      <c r="D63" s="389">
        <v>0.6</v>
      </c>
      <c r="E63" s="416"/>
      <c r="F63" s="416"/>
      <c r="G63" s="404"/>
      <c r="H63" s="404"/>
    </row>
    <row r="64" spans="1:8" ht="33">
      <c r="A64" s="399"/>
      <c r="B64" s="400" t="s">
        <v>264</v>
      </c>
      <c r="C64" s="406" t="s">
        <v>189</v>
      </c>
      <c r="D64" s="389">
        <v>0.1</v>
      </c>
      <c r="E64" s="416"/>
      <c r="F64" s="416"/>
      <c r="G64" s="404"/>
      <c r="H64" s="404"/>
    </row>
    <row r="65" spans="1:8" ht="49.5">
      <c r="A65" s="399"/>
      <c r="B65" s="412" t="s">
        <v>220</v>
      </c>
      <c r="C65" s="406" t="s">
        <v>189</v>
      </c>
      <c r="D65" s="389">
        <v>0.75</v>
      </c>
      <c r="E65" s="416"/>
      <c r="F65" s="416"/>
      <c r="G65" s="404"/>
      <c r="H65" s="404"/>
    </row>
    <row r="66" spans="1:8">
      <c r="A66" s="399"/>
      <c r="B66" s="408" t="s">
        <v>265</v>
      </c>
      <c r="C66" s="409" t="s">
        <v>53</v>
      </c>
      <c r="D66" s="410">
        <v>2</v>
      </c>
      <c r="E66" s="411"/>
      <c r="F66" s="411">
        <f>D66*E66</f>
        <v>0</v>
      </c>
      <c r="G66" s="404"/>
      <c r="H66" s="404"/>
    </row>
    <row r="67" spans="1:8">
      <c r="A67" s="399"/>
      <c r="B67" s="418"/>
      <c r="C67" s="419"/>
      <c r="D67" s="420"/>
      <c r="E67" s="421"/>
      <c r="F67" s="421"/>
      <c r="G67" s="404"/>
      <c r="H67" s="404"/>
    </row>
    <row r="68" spans="1:8" ht="33">
      <c r="A68" s="399">
        <f>MAX(A$2:A67)+0.01</f>
        <v>2.19</v>
      </c>
      <c r="B68" s="412" t="s">
        <v>266</v>
      </c>
      <c r="C68" s="419"/>
      <c r="D68" s="420"/>
      <c r="E68" s="421"/>
      <c r="F68" s="421"/>
      <c r="G68" s="404"/>
      <c r="H68" s="404"/>
    </row>
    <row r="69" spans="1:8" ht="49.5">
      <c r="A69" s="399"/>
      <c r="B69" s="412" t="s">
        <v>267</v>
      </c>
      <c r="C69" s="406" t="s">
        <v>189</v>
      </c>
      <c r="D69" s="389">
        <v>2.4900000000000002</v>
      </c>
      <c r="E69" s="421"/>
      <c r="F69" s="421"/>
      <c r="G69" s="404"/>
      <c r="H69" s="404"/>
    </row>
    <row r="70" spans="1:8">
      <c r="A70" s="399"/>
      <c r="B70" s="412" t="s">
        <v>213</v>
      </c>
      <c r="C70" s="406" t="s">
        <v>192</v>
      </c>
      <c r="D70" s="389">
        <v>1.96</v>
      </c>
      <c r="E70" s="421"/>
      <c r="F70" s="421"/>
      <c r="G70" s="404"/>
      <c r="H70" s="404"/>
    </row>
    <row r="71" spans="1:8">
      <c r="A71" s="399"/>
      <c r="B71" s="412" t="s">
        <v>214</v>
      </c>
      <c r="C71" s="406" t="s">
        <v>192</v>
      </c>
      <c r="D71" s="389">
        <v>1.96</v>
      </c>
      <c r="E71" s="421"/>
      <c r="F71" s="421"/>
      <c r="G71" s="404"/>
      <c r="H71" s="404"/>
    </row>
    <row r="72" spans="1:8" ht="34.5">
      <c r="A72" s="399"/>
      <c r="B72" s="412" t="s">
        <v>215</v>
      </c>
      <c r="C72" s="406" t="s">
        <v>189</v>
      </c>
      <c r="D72" s="389">
        <v>0.2</v>
      </c>
      <c r="E72" s="421"/>
      <c r="F72" s="421"/>
      <c r="G72" s="404"/>
      <c r="H72" s="404"/>
    </row>
    <row r="73" spans="1:8">
      <c r="A73" s="399"/>
      <c r="B73" s="412" t="s">
        <v>240</v>
      </c>
      <c r="C73" s="406" t="s">
        <v>192</v>
      </c>
      <c r="D73" s="389">
        <v>4.4000000000000004</v>
      </c>
      <c r="E73" s="421"/>
      <c r="F73" s="421"/>
      <c r="G73" s="404"/>
      <c r="H73" s="404"/>
    </row>
    <row r="74" spans="1:8" ht="33">
      <c r="A74" s="399"/>
      <c r="B74" s="412" t="s">
        <v>259</v>
      </c>
      <c r="C74" s="406" t="s">
        <v>123</v>
      </c>
      <c r="D74" s="389">
        <v>54.9</v>
      </c>
      <c r="E74" s="421"/>
      <c r="F74" s="421"/>
      <c r="G74" s="404"/>
      <c r="H74" s="404"/>
    </row>
    <row r="75" spans="1:8" ht="33">
      <c r="A75" s="399"/>
      <c r="B75" s="412" t="s">
        <v>268</v>
      </c>
      <c r="C75" s="406" t="s">
        <v>52</v>
      </c>
      <c r="D75" s="389">
        <v>4</v>
      </c>
      <c r="E75" s="421"/>
      <c r="F75" s="421"/>
      <c r="G75" s="404"/>
      <c r="H75" s="404"/>
    </row>
    <row r="76" spans="1:8" ht="34.5">
      <c r="A76" s="399"/>
      <c r="B76" s="412" t="s">
        <v>269</v>
      </c>
      <c r="C76" s="406" t="s">
        <v>189</v>
      </c>
      <c r="D76" s="389">
        <v>0.8</v>
      </c>
      <c r="E76" s="421"/>
      <c r="F76" s="421"/>
      <c r="G76" s="404"/>
      <c r="H76" s="404"/>
    </row>
    <row r="77" spans="1:8" ht="33">
      <c r="A77" s="399"/>
      <c r="B77" s="412" t="s">
        <v>270</v>
      </c>
      <c r="C77" s="406" t="s">
        <v>53</v>
      </c>
      <c r="D77" s="389">
        <v>1</v>
      </c>
      <c r="E77" s="421"/>
      <c r="F77" s="421"/>
      <c r="G77" s="404"/>
      <c r="H77" s="404"/>
    </row>
    <row r="78" spans="1:8" ht="49.5">
      <c r="A78" s="399"/>
      <c r="B78" s="412" t="s">
        <v>271</v>
      </c>
      <c r="C78" s="406" t="s">
        <v>189</v>
      </c>
      <c r="D78" s="389">
        <v>1.5</v>
      </c>
      <c r="E78" s="421"/>
      <c r="F78" s="421"/>
      <c r="G78" s="404"/>
      <c r="H78" s="404"/>
    </row>
    <row r="79" spans="1:8" ht="33">
      <c r="A79" s="399"/>
      <c r="B79" s="412" t="s">
        <v>264</v>
      </c>
      <c r="C79" s="406" t="s">
        <v>189</v>
      </c>
      <c r="D79" s="389">
        <v>0.1</v>
      </c>
      <c r="E79" s="421"/>
      <c r="F79" s="421"/>
      <c r="G79" s="404"/>
      <c r="H79" s="404"/>
    </row>
    <row r="80" spans="1:8" ht="49.5">
      <c r="A80" s="399"/>
      <c r="B80" s="412" t="s">
        <v>220</v>
      </c>
      <c r="C80" s="406" t="s">
        <v>189</v>
      </c>
      <c r="D80" s="389">
        <v>1</v>
      </c>
      <c r="E80" s="421"/>
      <c r="F80" s="421"/>
      <c r="G80" s="404"/>
      <c r="H80" s="404"/>
    </row>
    <row r="81" spans="1:8">
      <c r="A81" s="399"/>
      <c r="B81" s="408" t="s">
        <v>272</v>
      </c>
      <c r="C81" s="409" t="s">
        <v>53</v>
      </c>
      <c r="D81" s="410">
        <v>6</v>
      </c>
      <c r="E81" s="411"/>
      <c r="F81" s="411">
        <f>D81*E81</f>
        <v>0</v>
      </c>
      <c r="G81" s="438"/>
      <c r="H81" s="404"/>
    </row>
    <row r="82" spans="1:8">
      <c r="A82" s="399"/>
      <c r="B82" s="423"/>
      <c r="C82" s="385"/>
      <c r="F82" s="390"/>
      <c r="G82" s="425"/>
    </row>
    <row r="83" spans="1:8" ht="16.5" customHeight="1">
      <c r="A83" s="426"/>
      <c r="B83" s="427"/>
      <c r="C83" s="428"/>
      <c r="D83" s="428"/>
      <c r="E83" s="429" t="s">
        <v>250</v>
      </c>
      <c r="F83" s="430">
        <f>SUM(F6:F81)</f>
        <v>0</v>
      </c>
    </row>
    <row r="84" spans="1:8">
      <c r="A84" s="399"/>
      <c r="B84" s="401"/>
      <c r="C84" s="385"/>
    </row>
    <row r="85" spans="1:8">
      <c r="A85" s="399"/>
      <c r="B85" s="401"/>
      <c r="C85" s="385"/>
    </row>
    <row r="86" spans="1:8">
      <c r="A86" s="399"/>
      <c r="B86" s="401"/>
      <c r="C86" s="385"/>
    </row>
    <row r="87" spans="1:8">
      <c r="A87" s="399"/>
      <c r="B87" s="412"/>
      <c r="C87" s="385"/>
    </row>
    <row r="88" spans="1:8">
      <c r="A88" s="399"/>
      <c r="B88" s="431"/>
      <c r="C88" s="385"/>
    </row>
    <row r="89" spans="1:8">
      <c r="A89" s="399"/>
      <c r="B89" s="431"/>
      <c r="C89" s="385"/>
    </row>
    <row r="90" spans="1:8">
      <c r="A90" s="399"/>
      <c r="B90" s="431"/>
      <c r="C90" s="385"/>
    </row>
    <row r="91" spans="1:8">
      <c r="A91" s="399"/>
      <c r="B91" s="431"/>
      <c r="C91" s="385"/>
    </row>
    <row r="92" spans="1:8">
      <c r="A92" s="399"/>
      <c r="B92" s="431"/>
      <c r="C92" s="385"/>
    </row>
    <row r="93" spans="1:8">
      <c r="A93" s="399"/>
      <c r="B93" s="431"/>
      <c r="C93" s="385"/>
    </row>
    <row r="94" spans="1:8" s="389" customFormat="1">
      <c r="A94" s="399"/>
      <c r="B94" s="401"/>
      <c r="C94" s="385"/>
      <c r="E94" s="390"/>
      <c r="F94" s="391"/>
      <c r="G94" s="401"/>
      <c r="H94" s="401"/>
    </row>
    <row r="95" spans="1:8" s="389" customFormat="1">
      <c r="A95" s="399"/>
      <c r="B95" s="401"/>
      <c r="C95" s="385"/>
      <c r="E95" s="390"/>
      <c r="F95" s="391"/>
      <c r="G95" s="401"/>
      <c r="H95" s="401"/>
    </row>
    <row r="96" spans="1:8" s="389" customFormat="1">
      <c r="A96" s="399"/>
      <c r="B96" s="401"/>
      <c r="C96" s="385"/>
      <c r="E96" s="390"/>
      <c r="F96" s="391"/>
      <c r="G96" s="401"/>
      <c r="H96" s="401"/>
    </row>
    <row r="97" spans="1:8" s="389" customFormat="1">
      <c r="A97" s="399"/>
      <c r="B97" s="401"/>
      <c r="C97" s="385"/>
      <c r="E97" s="390"/>
      <c r="F97" s="391"/>
      <c r="G97" s="401"/>
      <c r="H97" s="401"/>
    </row>
    <row r="98" spans="1:8" s="389" customFormat="1">
      <c r="A98" s="399"/>
      <c r="B98" s="401"/>
      <c r="C98" s="385"/>
      <c r="E98" s="390"/>
      <c r="F98" s="391"/>
      <c r="G98" s="401"/>
      <c r="H98" s="401"/>
    </row>
    <row r="99" spans="1:8" s="389" customFormat="1">
      <c r="A99" s="399"/>
      <c r="B99" s="401"/>
      <c r="C99" s="385"/>
      <c r="E99" s="390"/>
      <c r="F99" s="391"/>
      <c r="G99" s="401"/>
      <c r="H99" s="401"/>
    </row>
    <row r="100" spans="1:8" s="389" customFormat="1">
      <c r="A100" s="399"/>
      <c r="B100" s="401"/>
      <c r="C100" s="385"/>
      <c r="E100" s="390"/>
      <c r="F100" s="391"/>
      <c r="G100" s="401"/>
      <c r="H100" s="401"/>
    </row>
    <row r="101" spans="1:8" s="389" customFormat="1">
      <c r="A101" s="399"/>
      <c r="B101" s="401"/>
      <c r="C101" s="385"/>
      <c r="E101" s="390"/>
      <c r="F101" s="391"/>
      <c r="G101" s="401"/>
      <c r="H101" s="401"/>
    </row>
    <row r="102" spans="1:8" s="389" customFormat="1">
      <c r="A102" s="399"/>
      <c r="B102" s="401"/>
      <c r="C102" s="385"/>
      <c r="E102" s="390"/>
      <c r="F102" s="391"/>
      <c r="G102" s="401"/>
      <c r="H102" s="401"/>
    </row>
    <row r="103" spans="1:8" s="389" customFormat="1">
      <c r="A103" s="399"/>
      <c r="B103" s="401"/>
      <c r="C103" s="385"/>
      <c r="E103" s="390"/>
      <c r="F103" s="391"/>
      <c r="G103" s="401"/>
      <c r="H103" s="401"/>
    </row>
    <row r="104" spans="1:8" s="389" customFormat="1">
      <c r="A104" s="399"/>
      <c r="B104" s="401"/>
      <c r="C104" s="385"/>
      <c r="E104" s="390"/>
      <c r="F104" s="391"/>
      <c r="G104" s="401"/>
      <c r="H104" s="401"/>
    </row>
    <row r="105" spans="1:8" s="389" customFormat="1">
      <c r="A105" s="399"/>
      <c r="B105" s="401"/>
      <c r="C105" s="385"/>
      <c r="E105" s="390"/>
      <c r="F105" s="391"/>
      <c r="G105" s="401"/>
      <c r="H105" s="401"/>
    </row>
    <row r="106" spans="1:8" s="389" customFormat="1">
      <c r="A106" s="399"/>
      <c r="B106" s="401"/>
      <c r="C106" s="385"/>
      <c r="E106" s="390"/>
      <c r="F106" s="391"/>
      <c r="G106" s="401"/>
      <c r="H106" s="401"/>
    </row>
    <row r="107" spans="1:8" s="389" customFormat="1">
      <c r="A107" s="399"/>
      <c r="B107" s="401"/>
      <c r="C107" s="385"/>
      <c r="E107" s="390"/>
      <c r="F107" s="391"/>
      <c r="G107" s="401"/>
      <c r="H107" s="401"/>
    </row>
    <row r="108" spans="1:8" s="389" customFormat="1">
      <c r="A108" s="399"/>
      <c r="B108" s="401"/>
      <c r="C108" s="385"/>
      <c r="E108" s="390"/>
      <c r="F108" s="391"/>
      <c r="G108" s="401"/>
      <c r="H108" s="401"/>
    </row>
    <row r="109" spans="1:8" s="389" customFormat="1">
      <c r="A109" s="399"/>
      <c r="B109" s="401"/>
      <c r="C109" s="385"/>
      <c r="E109" s="390"/>
      <c r="F109" s="391"/>
      <c r="G109" s="401"/>
      <c r="H109" s="401"/>
    </row>
    <row r="110" spans="1:8" s="389" customFormat="1">
      <c r="A110" s="399"/>
      <c r="B110" s="401"/>
      <c r="C110" s="385"/>
      <c r="E110" s="390"/>
      <c r="F110" s="391"/>
      <c r="G110" s="401"/>
      <c r="H110" s="401"/>
    </row>
    <row r="111" spans="1:8" s="389" customFormat="1">
      <c r="A111" s="399"/>
      <c r="B111" s="401"/>
      <c r="C111" s="385"/>
      <c r="E111" s="390"/>
      <c r="F111" s="391"/>
      <c r="G111" s="401"/>
      <c r="H111" s="401"/>
    </row>
    <row r="112" spans="1:8" s="389" customFormat="1">
      <c r="A112" s="399"/>
      <c r="B112" s="401"/>
      <c r="C112" s="385"/>
      <c r="E112" s="390"/>
      <c r="F112" s="391"/>
      <c r="G112" s="401"/>
      <c r="H112" s="401"/>
    </row>
    <row r="113" spans="1:8" s="389" customFormat="1">
      <c r="A113" s="399"/>
      <c r="B113" s="401"/>
      <c r="C113" s="385"/>
      <c r="E113" s="390"/>
      <c r="F113" s="391"/>
      <c r="G113" s="401"/>
      <c r="H113" s="401"/>
    </row>
    <row r="114" spans="1:8" s="389" customFormat="1">
      <c r="A114" s="399"/>
      <c r="B114" s="401"/>
      <c r="C114" s="385"/>
      <c r="E114" s="390"/>
      <c r="F114" s="391"/>
      <c r="G114" s="401"/>
      <c r="H114" s="401"/>
    </row>
    <row r="115" spans="1:8" s="389" customFormat="1">
      <c r="A115" s="399"/>
      <c r="B115" s="401"/>
      <c r="C115" s="385"/>
      <c r="E115" s="390"/>
      <c r="F115" s="391"/>
      <c r="G115" s="401"/>
      <c r="H115" s="401"/>
    </row>
    <row r="116" spans="1:8" s="389" customFormat="1">
      <c r="A116" s="399"/>
      <c r="B116" s="401"/>
      <c r="C116" s="385"/>
      <c r="E116" s="390"/>
      <c r="F116" s="391"/>
      <c r="G116" s="401"/>
      <c r="H116" s="401"/>
    </row>
    <row r="117" spans="1:8" s="389" customFormat="1">
      <c r="A117" s="399"/>
      <c r="B117" s="401"/>
      <c r="C117" s="385"/>
      <c r="E117" s="390"/>
      <c r="F117" s="391"/>
      <c r="G117" s="401"/>
      <c r="H117" s="401"/>
    </row>
    <row r="118" spans="1:8" s="389" customFormat="1">
      <c r="A118" s="399"/>
      <c r="B118" s="401"/>
      <c r="C118" s="385"/>
      <c r="E118" s="390"/>
      <c r="F118" s="391"/>
      <c r="G118" s="401"/>
      <c r="H118" s="401"/>
    </row>
    <row r="119" spans="1:8" s="389" customFormat="1">
      <c r="A119" s="399"/>
      <c r="B119" s="401"/>
      <c r="C119" s="385"/>
      <c r="E119" s="390"/>
      <c r="F119" s="391"/>
      <c r="G119" s="401"/>
      <c r="H119" s="401"/>
    </row>
    <row r="120" spans="1:8" s="389" customFormat="1">
      <c r="A120" s="399"/>
      <c r="B120" s="401"/>
      <c r="C120" s="385"/>
      <c r="E120" s="390"/>
      <c r="F120" s="391"/>
      <c r="G120" s="401"/>
      <c r="H120" s="401"/>
    </row>
    <row r="121" spans="1:8" s="389" customFormat="1">
      <c r="A121" s="399"/>
      <c r="B121" s="401"/>
      <c r="C121" s="385"/>
      <c r="E121" s="390"/>
      <c r="F121" s="391"/>
      <c r="G121" s="401"/>
      <c r="H121" s="401"/>
    </row>
    <row r="122" spans="1:8" s="389" customFormat="1">
      <c r="A122" s="399"/>
      <c r="B122" s="401"/>
      <c r="C122" s="385"/>
      <c r="E122" s="390"/>
      <c r="F122" s="391"/>
      <c r="G122" s="401"/>
      <c r="H122" s="401"/>
    </row>
    <row r="123" spans="1:8" s="389" customFormat="1">
      <c r="A123" s="399"/>
      <c r="B123" s="401"/>
      <c r="C123" s="385"/>
      <c r="E123" s="390"/>
      <c r="F123" s="391"/>
      <c r="G123" s="401"/>
      <c r="H123" s="401"/>
    </row>
    <row r="124" spans="1:8" s="389" customFormat="1">
      <c r="A124" s="399"/>
      <c r="B124" s="401"/>
      <c r="C124" s="385"/>
      <c r="E124" s="390"/>
      <c r="F124" s="391"/>
      <c r="G124" s="401"/>
      <c r="H124" s="401"/>
    </row>
    <row r="125" spans="1:8" s="389" customFormat="1">
      <c r="A125" s="399"/>
      <c r="B125" s="401"/>
      <c r="C125" s="385"/>
      <c r="E125" s="390"/>
      <c r="F125" s="391"/>
      <c r="G125" s="401"/>
      <c r="H125" s="401"/>
    </row>
    <row r="126" spans="1:8" s="389" customFormat="1">
      <c r="A126" s="432"/>
      <c r="B126" s="401"/>
      <c r="C126" s="385"/>
      <c r="E126" s="390"/>
      <c r="F126" s="391"/>
      <c r="G126" s="401"/>
      <c r="H126" s="401"/>
    </row>
    <row r="127" spans="1:8" s="389" customFormat="1">
      <c r="A127" s="432"/>
      <c r="B127" s="401"/>
      <c r="C127" s="385"/>
      <c r="E127" s="390"/>
      <c r="F127" s="391"/>
      <c r="G127" s="401"/>
      <c r="H127" s="401"/>
    </row>
    <row r="128" spans="1:8" s="389" customFormat="1">
      <c r="A128" s="432"/>
      <c r="B128" s="401"/>
      <c r="C128" s="385"/>
      <c r="E128" s="390"/>
      <c r="F128" s="391"/>
      <c r="G128" s="401"/>
      <c r="H128" s="401"/>
    </row>
    <row r="129" spans="1:8" s="389" customFormat="1">
      <c r="A129" s="432"/>
      <c r="B129" s="401"/>
      <c r="C129" s="385"/>
      <c r="E129" s="390"/>
      <c r="F129" s="391"/>
      <c r="G129" s="401"/>
      <c r="H129" s="401"/>
    </row>
    <row r="130" spans="1:8" s="389" customFormat="1">
      <c r="A130" s="433"/>
      <c r="B130" s="401"/>
      <c r="C130" s="385"/>
      <c r="E130" s="390"/>
      <c r="F130" s="391"/>
      <c r="G130" s="401"/>
      <c r="H130" s="401"/>
    </row>
    <row r="131" spans="1:8" s="389" customFormat="1">
      <c r="A131" s="433"/>
      <c r="B131" s="401"/>
      <c r="C131" s="385"/>
      <c r="E131" s="390"/>
      <c r="F131" s="391"/>
      <c r="G131" s="401"/>
      <c r="H131" s="401"/>
    </row>
    <row r="132" spans="1:8" s="389" customFormat="1">
      <c r="A132" s="433"/>
      <c r="B132" s="401"/>
      <c r="C132" s="385"/>
      <c r="E132" s="390"/>
      <c r="F132" s="391"/>
      <c r="G132" s="401"/>
      <c r="H132" s="401"/>
    </row>
    <row r="133" spans="1:8" s="389" customFormat="1">
      <c r="A133" s="433"/>
      <c r="B133" s="401"/>
      <c r="C133" s="385"/>
      <c r="E133" s="390"/>
      <c r="F133" s="391"/>
      <c r="G133" s="401"/>
      <c r="H133" s="401"/>
    </row>
    <row r="134" spans="1:8" s="389" customFormat="1">
      <c r="A134" s="433"/>
      <c r="B134" s="401"/>
      <c r="C134" s="385"/>
      <c r="E134" s="390"/>
      <c r="F134" s="391"/>
      <c r="G134" s="401"/>
      <c r="H134" s="401"/>
    </row>
    <row r="135" spans="1:8" s="389" customFormat="1">
      <c r="A135" s="433"/>
      <c r="B135" s="401"/>
      <c r="C135" s="385"/>
      <c r="E135" s="390"/>
      <c r="F135" s="391"/>
      <c r="G135" s="401"/>
      <c r="H135" s="401"/>
    </row>
    <row r="136" spans="1:8" s="389" customFormat="1">
      <c r="A136" s="433"/>
      <c r="B136" s="401"/>
      <c r="C136" s="385"/>
      <c r="E136" s="390"/>
      <c r="F136" s="391"/>
      <c r="G136" s="401"/>
      <c r="H136" s="401"/>
    </row>
    <row r="137" spans="1:8" s="389" customFormat="1">
      <c r="A137" s="433"/>
      <c r="B137" s="434"/>
      <c r="C137" s="385"/>
      <c r="E137" s="390"/>
      <c r="F137" s="391"/>
      <c r="G137" s="401"/>
      <c r="H137" s="401"/>
    </row>
    <row r="138" spans="1:8" s="389" customFormat="1">
      <c r="A138" s="433"/>
      <c r="B138" s="434"/>
      <c r="C138" s="385"/>
      <c r="E138" s="390"/>
      <c r="F138" s="391"/>
      <c r="G138" s="401"/>
      <c r="H138" s="401"/>
    </row>
    <row r="139" spans="1:8" s="389" customFormat="1">
      <c r="A139" s="433"/>
      <c r="B139" s="434"/>
      <c r="C139" s="385"/>
      <c r="E139" s="390"/>
      <c r="F139" s="391"/>
      <c r="G139" s="401"/>
      <c r="H139" s="401"/>
    </row>
    <row r="140" spans="1:8" s="389" customFormat="1">
      <c r="A140" s="433"/>
      <c r="B140" s="434"/>
      <c r="C140" s="385"/>
      <c r="E140" s="390"/>
      <c r="F140" s="391"/>
      <c r="G140" s="401"/>
      <c r="H140" s="401"/>
    </row>
    <row r="141" spans="1:8" s="389" customFormat="1">
      <c r="A141" s="433"/>
      <c r="B141" s="434"/>
      <c r="C141" s="385"/>
      <c r="E141" s="390"/>
      <c r="F141" s="391"/>
      <c r="G141" s="401"/>
      <c r="H141" s="401"/>
    </row>
    <row r="142" spans="1:8" s="389" customFormat="1">
      <c r="A142" s="433"/>
      <c r="B142" s="434"/>
      <c r="C142" s="385"/>
      <c r="E142" s="390"/>
      <c r="F142" s="391"/>
      <c r="G142" s="401"/>
      <c r="H142" s="401"/>
    </row>
    <row r="143" spans="1:8" s="389" customFormat="1">
      <c r="A143" s="433"/>
      <c r="B143" s="434"/>
      <c r="C143" s="385"/>
      <c r="E143" s="390"/>
      <c r="F143" s="391"/>
      <c r="G143" s="401"/>
      <c r="H143" s="401"/>
    </row>
    <row r="144" spans="1:8" s="389" customFormat="1">
      <c r="A144" s="433"/>
      <c r="B144" s="435"/>
      <c r="C144" s="379"/>
      <c r="E144" s="390"/>
      <c r="F144" s="391"/>
      <c r="G144" s="401"/>
      <c r="H144" s="401"/>
    </row>
    <row r="145" spans="1:8" s="389" customFormat="1">
      <c r="A145" s="433"/>
      <c r="B145" s="380"/>
      <c r="C145" s="379"/>
      <c r="E145" s="390"/>
      <c r="F145" s="391"/>
      <c r="G145" s="401"/>
      <c r="H145" s="401"/>
    </row>
    <row r="146" spans="1:8" s="389" customFormat="1">
      <c r="A146" s="433"/>
      <c r="B146" s="380"/>
      <c r="C146" s="379"/>
      <c r="E146" s="390"/>
      <c r="F146" s="391"/>
      <c r="G146" s="401"/>
      <c r="H146" s="401"/>
    </row>
  </sheetData>
  <printOptions horizontalCentered="1"/>
  <pageMargins left="0.78740157480314965" right="0.39370078740157483" top="0.74803149606299213" bottom="0.74803149606299213" header="0.31496062992125984" footer="0.31496062992125984"/>
  <pageSetup paperSize="9" scale="92" orientation="portrait" r:id="rId1"/>
  <headerFooter>
    <oddHeader xml:space="preserve">&amp;C </oddHeader>
    <oddFooter>&amp;L&amp;8Umestitev parkirnih zapornic na območju SBNG&amp;C&amp;8&amp;P&amp;R&amp;8&amp;A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1"/>
  <sheetViews>
    <sheetView view="pageBreakPreview" zoomScale="110" zoomScaleNormal="100" zoomScaleSheetLayoutView="110" zoomScalePageLayoutView="115" workbookViewId="0">
      <selection activeCell="F39" sqref="F39"/>
    </sheetView>
  </sheetViews>
  <sheetFormatPr defaultColWidth="8.7109375" defaultRowHeight="16.5"/>
  <cols>
    <col min="1" max="1" width="6.28515625" style="379" customWidth="1"/>
    <col min="2" max="2" width="50.7109375" style="380" customWidth="1"/>
    <col min="3" max="3" width="6.28515625" style="379" customWidth="1"/>
    <col min="4" max="4" width="10" style="389" customWidth="1"/>
    <col min="5" max="5" width="10" style="390" customWidth="1"/>
    <col min="6" max="6" width="12.140625" style="391" customWidth="1"/>
    <col min="7" max="7" width="8.7109375" style="401"/>
    <col min="8" max="12" width="8.7109375" style="453"/>
    <col min="13" max="16384" width="8.7109375" style="401"/>
  </cols>
  <sheetData>
    <row r="1" spans="1:12" s="385" customFormat="1" ht="16.5" customHeight="1">
      <c r="A1" s="379" t="s">
        <v>177</v>
      </c>
      <c r="B1" s="380" t="s">
        <v>178</v>
      </c>
      <c r="C1" s="381" t="s">
        <v>44</v>
      </c>
      <c r="D1" s="382" t="s">
        <v>45</v>
      </c>
      <c r="E1" s="383" t="s">
        <v>179</v>
      </c>
      <c r="F1" s="384" t="s">
        <v>180</v>
      </c>
      <c r="H1" s="389"/>
      <c r="I1" s="389"/>
      <c r="J1" s="389"/>
      <c r="K1" s="389"/>
      <c r="L1" s="389"/>
    </row>
    <row r="2" spans="1:12" s="392" customFormat="1">
      <c r="A2" s="439">
        <v>1</v>
      </c>
      <c r="B2" s="387" t="s">
        <v>273</v>
      </c>
      <c r="C2" s="388"/>
      <c r="D2" s="389"/>
      <c r="E2" s="390"/>
      <c r="F2" s="391"/>
      <c r="H2" s="440"/>
      <c r="I2" s="440"/>
      <c r="J2" s="440"/>
      <c r="K2" s="440"/>
      <c r="L2" s="440"/>
    </row>
    <row r="3" spans="1:12" s="396" customFormat="1">
      <c r="A3" s="393"/>
      <c r="B3" s="394"/>
      <c r="C3" s="395"/>
      <c r="D3" s="389"/>
      <c r="E3" s="390"/>
      <c r="F3" s="391"/>
      <c r="H3" s="441"/>
      <c r="I3" s="441"/>
      <c r="J3" s="441"/>
      <c r="K3" s="441"/>
      <c r="L3" s="441"/>
    </row>
    <row r="4" spans="1:12" s="396" customFormat="1" ht="198">
      <c r="A4" s="393"/>
      <c r="B4" s="397" t="s">
        <v>274</v>
      </c>
      <c r="C4" s="395"/>
      <c r="D4" s="389"/>
      <c r="E4" s="390"/>
      <c r="F4" s="391"/>
      <c r="H4" s="441"/>
      <c r="I4" s="441"/>
      <c r="J4" s="441"/>
      <c r="K4" s="441"/>
      <c r="L4" s="441"/>
    </row>
    <row r="5" spans="1:12" s="396" customFormat="1">
      <c r="A5" s="393"/>
      <c r="B5" s="397"/>
      <c r="C5" s="395"/>
      <c r="D5" s="389"/>
      <c r="E5" s="390"/>
      <c r="F5" s="391"/>
      <c r="H5" s="441"/>
      <c r="I5" s="441"/>
      <c r="J5" s="441"/>
      <c r="K5" s="441"/>
      <c r="L5" s="441"/>
    </row>
    <row r="6" spans="1:12" s="396" customFormat="1" ht="66">
      <c r="A6" s="442">
        <f>MAX(A$2:A5)+0.01</f>
        <v>1.01</v>
      </c>
      <c r="B6" s="443" t="s">
        <v>275</v>
      </c>
      <c r="C6" s="444" t="s">
        <v>52</v>
      </c>
      <c r="D6" s="445">
        <v>1</v>
      </c>
      <c r="E6" s="390"/>
      <c r="F6" s="446">
        <f>D6*E6</f>
        <v>0</v>
      </c>
      <c r="H6" s="441"/>
      <c r="I6" s="441"/>
      <c r="J6" s="441"/>
      <c r="K6" s="441"/>
      <c r="L6" s="441"/>
    </row>
    <row r="7" spans="1:12" s="396" customFormat="1">
      <c r="A7" s="393"/>
      <c r="B7" s="447"/>
      <c r="C7" s="448"/>
      <c r="D7" s="445"/>
      <c r="E7" s="449"/>
      <c r="F7" s="446"/>
      <c r="H7" s="441"/>
      <c r="I7" s="441"/>
      <c r="J7" s="441"/>
      <c r="K7" s="441"/>
      <c r="L7" s="441"/>
    </row>
    <row r="8" spans="1:12" s="396" customFormat="1" ht="33">
      <c r="A8" s="442">
        <f>MAX(A$2:A7)+0.01</f>
        <v>1.02</v>
      </c>
      <c r="B8" s="443" t="s">
        <v>276</v>
      </c>
      <c r="C8" s="444" t="s">
        <v>52</v>
      </c>
      <c r="D8" s="445">
        <v>1</v>
      </c>
      <c r="E8" s="390"/>
      <c r="F8" s="446">
        <f>D8*E8</f>
        <v>0</v>
      </c>
      <c r="H8" s="441"/>
      <c r="I8" s="441"/>
      <c r="J8" s="441"/>
      <c r="K8" s="441"/>
      <c r="L8" s="441"/>
    </row>
    <row r="9" spans="1:12" s="396" customFormat="1">
      <c r="A9" s="442"/>
      <c r="B9" s="443"/>
      <c r="C9" s="444"/>
      <c r="D9" s="445"/>
      <c r="E9" s="449"/>
      <c r="F9" s="446"/>
      <c r="H9" s="441"/>
      <c r="I9" s="441"/>
      <c r="J9" s="441"/>
      <c r="K9" s="441"/>
      <c r="L9" s="441"/>
    </row>
    <row r="10" spans="1:12" s="396" customFormat="1" ht="63">
      <c r="A10" s="442">
        <f>MAX(A$2:A9)+0.01</f>
        <v>1.03</v>
      </c>
      <c r="B10" s="450" t="s">
        <v>277</v>
      </c>
      <c r="C10" s="444" t="s">
        <v>52</v>
      </c>
      <c r="D10" s="445">
        <v>4</v>
      </c>
      <c r="E10" s="390"/>
      <c r="F10" s="446">
        <f>D10*E10</f>
        <v>0</v>
      </c>
      <c r="H10" s="441"/>
      <c r="I10" s="441"/>
      <c r="J10" s="441"/>
      <c r="K10" s="441"/>
      <c r="L10" s="441"/>
    </row>
    <row r="11" spans="1:12" s="396" customFormat="1">
      <c r="A11" s="451"/>
      <c r="B11" s="450"/>
      <c r="C11" s="444"/>
      <c r="D11" s="445"/>
      <c r="E11" s="449"/>
      <c r="F11" s="446"/>
      <c r="H11" s="441"/>
      <c r="I11" s="441"/>
      <c r="J11" s="441"/>
      <c r="K11" s="441"/>
      <c r="L11" s="441"/>
    </row>
    <row r="12" spans="1:12" s="396" customFormat="1">
      <c r="A12" s="451"/>
      <c r="B12" s="452" t="s">
        <v>278</v>
      </c>
      <c r="C12" s="448"/>
      <c r="D12" s="445"/>
      <c r="E12" s="449"/>
      <c r="F12" s="446"/>
      <c r="H12" s="441"/>
      <c r="I12" s="441"/>
      <c r="J12" s="441"/>
      <c r="K12" s="441"/>
      <c r="L12" s="441"/>
    </row>
    <row r="13" spans="1:12" ht="48">
      <c r="A13" s="442">
        <f>MAX(A$2:A12)+0.01</f>
        <v>1.04</v>
      </c>
      <c r="B13" s="443" t="s">
        <v>279</v>
      </c>
      <c r="C13" s="444" t="s">
        <v>184</v>
      </c>
      <c r="D13" s="445">
        <v>90</v>
      </c>
      <c r="F13" s="446">
        <f>D13*E13</f>
        <v>0</v>
      </c>
      <c r="G13" s="404"/>
    </row>
    <row r="14" spans="1:12">
      <c r="A14" s="442"/>
      <c r="B14" s="454"/>
      <c r="C14" s="444"/>
      <c r="D14" s="445" t="s">
        <v>280</v>
      </c>
      <c r="F14" s="446"/>
      <c r="G14" s="404"/>
    </row>
    <row r="15" spans="1:12" ht="66">
      <c r="A15" s="442">
        <f>MAX(A$2:A13)+0.01</f>
        <v>1.05</v>
      </c>
      <c r="B15" s="403" t="s">
        <v>281</v>
      </c>
      <c r="C15" s="385" t="s">
        <v>184</v>
      </c>
      <c r="D15" s="389">
        <v>440</v>
      </c>
      <c r="F15" s="391">
        <f>D15*E15</f>
        <v>0</v>
      </c>
      <c r="G15" s="404"/>
    </row>
    <row r="16" spans="1:12">
      <c r="A16" s="442"/>
      <c r="B16" s="403"/>
      <c r="C16" s="385"/>
      <c r="G16" s="404"/>
    </row>
    <row r="17" spans="1:7" ht="33">
      <c r="A17" s="442">
        <f>MAX(A$2:A15)+0.01</f>
        <v>1.06</v>
      </c>
      <c r="B17" s="403" t="s">
        <v>282</v>
      </c>
      <c r="C17" s="385" t="s">
        <v>52</v>
      </c>
      <c r="D17" s="389">
        <v>48</v>
      </c>
      <c r="F17" s="391">
        <f>D17*E17</f>
        <v>0</v>
      </c>
      <c r="G17" s="404"/>
    </row>
    <row r="18" spans="1:7">
      <c r="A18" s="442"/>
      <c r="B18" s="403"/>
      <c r="C18" s="385"/>
      <c r="G18" s="404"/>
    </row>
    <row r="19" spans="1:7" ht="66">
      <c r="A19" s="442">
        <f>MAX(A$2:A17)+0.01</f>
        <v>1.07</v>
      </c>
      <c r="B19" s="403" t="s">
        <v>283</v>
      </c>
      <c r="C19" s="385" t="s">
        <v>53</v>
      </c>
      <c r="D19" s="389">
        <v>1</v>
      </c>
      <c r="F19" s="391">
        <f>D19*E19</f>
        <v>0</v>
      </c>
      <c r="G19" s="404"/>
    </row>
    <row r="20" spans="1:7">
      <c r="A20" s="442"/>
      <c r="B20" s="403"/>
      <c r="C20" s="385"/>
      <c r="G20" s="404"/>
    </row>
    <row r="21" spans="1:7" ht="33">
      <c r="A21" s="442">
        <f>MAX(A$2:A19)+0.01</f>
        <v>1.08</v>
      </c>
      <c r="B21" s="403" t="s">
        <v>284</v>
      </c>
      <c r="C21" s="385"/>
      <c r="G21" s="404"/>
    </row>
    <row r="22" spans="1:7">
      <c r="A22" s="442"/>
      <c r="B22" s="403" t="s">
        <v>285</v>
      </c>
      <c r="C22" s="385" t="s">
        <v>184</v>
      </c>
      <c r="D22" s="389">
        <v>60</v>
      </c>
      <c r="F22" s="391">
        <f t="shared" ref="F22" si="0">D22*E22</f>
        <v>0</v>
      </c>
      <c r="G22" s="404"/>
    </row>
    <row r="23" spans="1:7">
      <c r="A23" s="442"/>
      <c r="B23" s="403"/>
      <c r="C23" s="385"/>
      <c r="G23" s="404"/>
    </row>
    <row r="24" spans="1:7">
      <c r="A24" s="442"/>
      <c r="B24" s="398" t="s">
        <v>286</v>
      </c>
      <c r="G24" s="404"/>
    </row>
    <row r="25" spans="1:7" ht="33">
      <c r="A25" s="442">
        <f>MAX(A$2:A23)+0.01</f>
        <v>1.0900000000000001</v>
      </c>
      <c r="B25" s="403" t="s">
        <v>287</v>
      </c>
      <c r="C25" s="385" t="s">
        <v>184</v>
      </c>
      <c r="D25" s="389">
        <v>260</v>
      </c>
      <c r="F25" s="391">
        <f>D25*E25</f>
        <v>0</v>
      </c>
      <c r="G25" s="404"/>
    </row>
    <row r="26" spans="1:7">
      <c r="A26" s="442"/>
      <c r="B26" s="403"/>
      <c r="C26" s="385"/>
      <c r="G26" s="404"/>
    </row>
    <row r="27" spans="1:7" ht="33">
      <c r="A27" s="442">
        <f>MAX(A$2:A25)+0.01</f>
        <v>1.1000000000000001</v>
      </c>
      <c r="B27" s="403" t="s">
        <v>288</v>
      </c>
      <c r="C27" s="385" t="s">
        <v>184</v>
      </c>
      <c r="D27" s="389">
        <v>620</v>
      </c>
      <c r="F27" s="391">
        <f>D27*E27</f>
        <v>0</v>
      </c>
      <c r="G27" s="404"/>
    </row>
    <row r="28" spans="1:7">
      <c r="A28" s="442"/>
      <c r="B28" s="403"/>
      <c r="C28" s="385"/>
      <c r="G28" s="404"/>
    </row>
    <row r="29" spans="1:7">
      <c r="A29" s="442">
        <f>MAX(A$2:A27)+0.01</f>
        <v>1.1100000000000001</v>
      </c>
      <c r="B29" s="403" t="s">
        <v>289</v>
      </c>
      <c r="C29" s="385" t="s">
        <v>52</v>
      </c>
      <c r="D29" s="389">
        <v>40</v>
      </c>
      <c r="F29" s="391">
        <f>D29*E29</f>
        <v>0</v>
      </c>
      <c r="G29" s="404"/>
    </row>
    <row r="30" spans="1:7">
      <c r="A30" s="442"/>
      <c r="B30" s="403"/>
      <c r="C30" s="385"/>
      <c r="G30" s="404"/>
    </row>
    <row r="31" spans="1:7" ht="33">
      <c r="A31" s="442">
        <f>MAX(A$2:A29)+0.01</f>
        <v>1.1200000000000001</v>
      </c>
      <c r="B31" s="403" t="s">
        <v>290</v>
      </c>
      <c r="C31" s="385" t="s">
        <v>184</v>
      </c>
      <c r="D31" s="389">
        <v>180</v>
      </c>
      <c r="F31" s="391">
        <f>D31*E31</f>
        <v>0</v>
      </c>
      <c r="G31" s="404"/>
    </row>
    <row r="32" spans="1:7">
      <c r="A32" s="442"/>
      <c r="B32" s="403"/>
      <c r="C32" s="385"/>
      <c r="G32" s="404"/>
    </row>
    <row r="33" spans="1:8" ht="33">
      <c r="A33" s="442">
        <f>MAX(A$2:A32)+0.01</f>
        <v>1.1299999999999999</v>
      </c>
      <c r="B33" s="400" t="s">
        <v>291</v>
      </c>
      <c r="C33" s="385"/>
      <c r="G33" s="404"/>
    </row>
    <row r="34" spans="1:8">
      <c r="A34" s="442"/>
      <c r="B34" s="400" t="s">
        <v>292</v>
      </c>
      <c r="C34" s="385" t="s">
        <v>184</v>
      </c>
      <c r="D34" s="389">
        <v>90</v>
      </c>
      <c r="F34" s="391">
        <f>D34*E34</f>
        <v>0</v>
      </c>
      <c r="G34" s="404"/>
    </row>
    <row r="35" spans="1:8">
      <c r="A35" s="442"/>
      <c r="B35" s="403"/>
      <c r="C35" s="385"/>
      <c r="G35" s="404"/>
    </row>
    <row r="36" spans="1:8" ht="66">
      <c r="A36" s="442">
        <f>MAX(A$2:A35)+0.01</f>
        <v>1.1399999999999999</v>
      </c>
      <c r="B36" s="403" t="s">
        <v>283</v>
      </c>
      <c r="C36" s="385" t="s">
        <v>53</v>
      </c>
      <c r="D36" s="389">
        <v>1</v>
      </c>
      <c r="F36" s="391">
        <f>D36*E36</f>
        <v>0</v>
      </c>
      <c r="G36" s="404"/>
    </row>
    <row r="37" spans="1:8">
      <c r="A37" s="399"/>
      <c r="B37" s="423"/>
      <c r="C37" s="385"/>
      <c r="F37" s="390"/>
      <c r="G37" s="425"/>
    </row>
    <row r="38" spans="1:8" ht="16.5" customHeight="1">
      <c r="A38" s="426"/>
      <c r="B38" s="427"/>
      <c r="C38" s="428"/>
      <c r="D38" s="428"/>
      <c r="E38" s="429" t="s">
        <v>250</v>
      </c>
      <c r="F38" s="430">
        <f>SUM(F5:F36)</f>
        <v>0</v>
      </c>
      <c r="H38" s="440"/>
    </row>
    <row r="39" spans="1:8">
      <c r="A39" s="399"/>
      <c r="B39" s="401"/>
      <c r="C39" s="385"/>
    </row>
    <row r="40" spans="1:8">
      <c r="A40" s="399"/>
      <c r="B40" s="401"/>
      <c r="C40" s="385"/>
    </row>
    <row r="41" spans="1:8">
      <c r="A41" s="442"/>
      <c r="B41" s="401"/>
      <c r="C41" s="385"/>
    </row>
    <row r="42" spans="1:8">
      <c r="A42" s="399"/>
      <c r="B42" s="412"/>
      <c r="C42" s="385"/>
    </row>
    <row r="43" spans="1:8">
      <c r="A43" s="399"/>
      <c r="B43" s="431"/>
      <c r="C43" s="385"/>
    </row>
    <row r="44" spans="1:8">
      <c r="A44" s="399"/>
      <c r="B44" s="431"/>
      <c r="C44" s="385"/>
    </row>
    <row r="45" spans="1:8">
      <c r="A45" s="399"/>
      <c r="B45" s="431"/>
      <c r="C45" s="385"/>
    </row>
    <row r="46" spans="1:8">
      <c r="A46" s="399"/>
      <c r="B46" s="431"/>
      <c r="C46" s="385"/>
    </row>
    <row r="47" spans="1:8">
      <c r="A47" s="399"/>
      <c r="B47" s="431"/>
      <c r="C47" s="385"/>
    </row>
    <row r="48" spans="1:8">
      <c r="A48" s="399"/>
      <c r="B48" s="431"/>
      <c r="C48" s="385"/>
    </row>
    <row r="49" spans="1:3">
      <c r="A49" s="399"/>
      <c r="B49" s="401"/>
      <c r="C49" s="385"/>
    </row>
    <row r="50" spans="1:3">
      <c r="A50" s="399"/>
      <c r="B50" s="401"/>
      <c r="C50" s="385"/>
    </row>
    <row r="51" spans="1:3">
      <c r="A51" s="399"/>
      <c r="B51" s="401"/>
      <c r="C51" s="385"/>
    </row>
    <row r="52" spans="1:3">
      <c r="A52" s="399"/>
      <c r="B52" s="401"/>
      <c r="C52" s="385"/>
    </row>
    <row r="53" spans="1:3">
      <c r="A53" s="399"/>
      <c r="B53" s="401"/>
      <c r="C53" s="385"/>
    </row>
    <row r="54" spans="1:3">
      <c r="A54" s="399"/>
      <c r="B54" s="401"/>
      <c r="C54" s="385"/>
    </row>
    <row r="55" spans="1:3">
      <c r="A55" s="399"/>
      <c r="B55" s="401"/>
      <c r="C55" s="385"/>
    </row>
    <row r="56" spans="1:3">
      <c r="A56" s="399"/>
      <c r="B56" s="401"/>
      <c r="C56" s="385"/>
    </row>
    <row r="57" spans="1:3">
      <c r="A57" s="399"/>
      <c r="B57" s="401"/>
      <c r="C57" s="385"/>
    </row>
    <row r="58" spans="1:3">
      <c r="A58" s="399"/>
      <c r="B58" s="401"/>
      <c r="C58" s="385"/>
    </row>
    <row r="59" spans="1:3">
      <c r="A59" s="399"/>
      <c r="B59" s="401"/>
      <c r="C59" s="385"/>
    </row>
    <row r="60" spans="1:3">
      <c r="A60" s="399"/>
      <c r="B60" s="401"/>
      <c r="C60" s="385"/>
    </row>
    <row r="61" spans="1:3">
      <c r="A61" s="399"/>
      <c r="B61" s="401"/>
      <c r="C61" s="385"/>
    </row>
    <row r="62" spans="1:3">
      <c r="A62" s="399"/>
      <c r="B62" s="401"/>
      <c r="C62" s="385"/>
    </row>
    <row r="63" spans="1:3">
      <c r="A63" s="399"/>
      <c r="B63" s="401"/>
      <c r="C63" s="385"/>
    </row>
    <row r="64" spans="1:3">
      <c r="A64" s="399"/>
      <c r="B64" s="401"/>
      <c r="C64" s="385"/>
    </row>
    <row r="65" spans="1:3">
      <c r="A65" s="399"/>
      <c r="B65" s="401"/>
      <c r="C65" s="385"/>
    </row>
    <row r="66" spans="1:3">
      <c r="A66" s="399"/>
      <c r="B66" s="401"/>
      <c r="C66" s="385"/>
    </row>
    <row r="67" spans="1:3">
      <c r="A67" s="399"/>
      <c r="B67" s="401"/>
      <c r="C67" s="385"/>
    </row>
    <row r="68" spans="1:3">
      <c r="A68" s="399"/>
      <c r="B68" s="401"/>
      <c r="C68" s="385"/>
    </row>
    <row r="69" spans="1:3">
      <c r="A69" s="399"/>
      <c r="B69" s="401"/>
      <c r="C69" s="385"/>
    </row>
    <row r="70" spans="1:3">
      <c r="A70" s="399"/>
      <c r="B70" s="401"/>
      <c r="C70" s="385"/>
    </row>
    <row r="71" spans="1:3">
      <c r="A71" s="399"/>
      <c r="B71" s="401"/>
      <c r="C71" s="385"/>
    </row>
    <row r="72" spans="1:3">
      <c r="A72" s="399"/>
      <c r="B72" s="401"/>
      <c r="C72" s="385"/>
    </row>
    <row r="73" spans="1:3">
      <c r="A73" s="399"/>
      <c r="B73" s="401"/>
      <c r="C73" s="385"/>
    </row>
    <row r="74" spans="1:3">
      <c r="A74" s="399"/>
      <c r="B74" s="401"/>
      <c r="C74" s="385"/>
    </row>
    <row r="75" spans="1:3">
      <c r="A75" s="399"/>
      <c r="B75" s="401"/>
      <c r="C75" s="385"/>
    </row>
    <row r="76" spans="1:3">
      <c r="A76" s="399"/>
      <c r="B76" s="401"/>
      <c r="C76" s="385"/>
    </row>
    <row r="77" spans="1:3">
      <c r="A77" s="399"/>
      <c r="B77" s="401"/>
      <c r="C77" s="385"/>
    </row>
    <row r="78" spans="1:3">
      <c r="A78" s="399"/>
      <c r="B78" s="401"/>
      <c r="C78" s="385"/>
    </row>
    <row r="79" spans="1:3">
      <c r="A79" s="399"/>
      <c r="B79" s="401"/>
      <c r="C79" s="385"/>
    </row>
    <row r="80" spans="1:3">
      <c r="A80" s="399"/>
      <c r="B80" s="401"/>
      <c r="C80" s="385"/>
    </row>
    <row r="81" spans="1:3">
      <c r="A81" s="432"/>
      <c r="B81" s="401"/>
      <c r="C81" s="385"/>
    </row>
    <row r="82" spans="1:3">
      <c r="A82" s="432"/>
      <c r="B82" s="401"/>
      <c r="C82" s="385"/>
    </row>
    <row r="83" spans="1:3">
      <c r="A83" s="432"/>
      <c r="B83" s="401"/>
      <c r="C83" s="385"/>
    </row>
    <row r="84" spans="1:3">
      <c r="A84" s="432"/>
      <c r="B84" s="401"/>
      <c r="C84" s="385"/>
    </row>
    <row r="85" spans="1:3">
      <c r="A85" s="433"/>
      <c r="B85" s="401"/>
      <c r="C85" s="385"/>
    </row>
    <row r="86" spans="1:3">
      <c r="A86" s="433"/>
      <c r="B86" s="401"/>
      <c r="C86" s="385"/>
    </row>
    <row r="87" spans="1:3">
      <c r="A87" s="433"/>
      <c r="B87" s="401"/>
      <c r="C87" s="385"/>
    </row>
    <row r="88" spans="1:3">
      <c r="A88" s="433"/>
      <c r="B88" s="401"/>
      <c r="C88" s="385"/>
    </row>
    <row r="89" spans="1:3">
      <c r="A89" s="433"/>
      <c r="B89" s="401"/>
      <c r="C89" s="385"/>
    </row>
    <row r="90" spans="1:3">
      <c r="A90" s="433"/>
      <c r="B90" s="401"/>
      <c r="C90" s="385"/>
    </row>
    <row r="91" spans="1:3">
      <c r="A91" s="433"/>
      <c r="B91" s="401"/>
      <c r="C91" s="385"/>
    </row>
    <row r="92" spans="1:3">
      <c r="A92" s="433"/>
      <c r="B92" s="434"/>
      <c r="C92" s="385"/>
    </row>
    <row r="93" spans="1:3">
      <c r="A93" s="433"/>
      <c r="B93" s="434"/>
      <c r="C93" s="385"/>
    </row>
    <row r="94" spans="1:3">
      <c r="A94" s="433"/>
      <c r="B94" s="434"/>
      <c r="C94" s="385"/>
    </row>
    <row r="95" spans="1:3">
      <c r="A95" s="433"/>
      <c r="B95" s="434"/>
      <c r="C95" s="385"/>
    </row>
    <row r="96" spans="1:3">
      <c r="A96" s="433"/>
      <c r="B96" s="434"/>
      <c r="C96" s="385"/>
    </row>
    <row r="97" spans="1:3">
      <c r="A97" s="433"/>
      <c r="B97" s="434"/>
      <c r="C97" s="385"/>
    </row>
    <row r="98" spans="1:3">
      <c r="A98" s="433"/>
      <c r="B98" s="434"/>
      <c r="C98" s="385"/>
    </row>
    <row r="99" spans="1:3">
      <c r="A99" s="433"/>
      <c r="B99" s="435"/>
    </row>
    <row r="100" spans="1:3">
      <c r="A100" s="433"/>
    </row>
    <row r="101" spans="1:3">
      <c r="A101" s="433"/>
    </row>
  </sheetData>
  <conditionalFormatting sqref="E1:F1048576">
    <cfRule type="cellIs" dxfId="17" priority="1" operator="equal">
      <formula>0</formula>
    </cfRule>
  </conditionalFormatting>
  <printOptions horizontalCentered="1"/>
  <pageMargins left="0.78740157480314965" right="0.39370078740157483" top="0.74803149606299213" bottom="0.74803149606299213" header="0.31496062992125984" footer="0.31496062992125984"/>
  <pageSetup paperSize="9" scale="94" orientation="portrait" r:id="rId1"/>
  <headerFooter>
    <oddHeader xml:space="preserve">&amp;C </oddHeader>
    <oddFooter>&amp;L&amp;8Umestitev parkirnih zapornic na območju SBNG&amp;C&amp;8&amp;P&amp;R&amp;8&amp;A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13</vt:i4>
      </vt:variant>
      <vt:variant>
        <vt:lpstr>Imenovani obsegi</vt:lpstr>
      </vt:variant>
      <vt:variant>
        <vt:i4>11</vt:i4>
      </vt:variant>
    </vt:vector>
  </HeadingPairs>
  <TitlesOfParts>
    <vt:vector size="24" baseType="lpstr">
      <vt:lpstr>Popis s predračunom</vt:lpstr>
      <vt:lpstr>rekapitulacija</vt:lpstr>
      <vt:lpstr>NAVODILA</vt:lpstr>
      <vt:lpstr>UVOD V PREDRAČUN</vt:lpstr>
      <vt:lpstr>CESTE</vt:lpstr>
      <vt:lpstr>METERONA KANALIZACIJA</vt:lpstr>
      <vt:lpstr>GD-park. sistem</vt:lpstr>
      <vt:lpstr>GD-CR</vt:lpstr>
      <vt:lpstr>EI. dela-vod. mat.</vt:lpstr>
      <vt:lpstr>EI dela-električni sestavi</vt:lpstr>
      <vt:lpstr>EI dela-park. sist._vdnzr.</vt:lpstr>
      <vt:lpstr>EI dela-CR</vt:lpstr>
      <vt:lpstr>Ostalo</vt:lpstr>
      <vt:lpstr>CESTE!Področje_tiskanja</vt:lpstr>
      <vt:lpstr>'EI dela-CR'!Področje_tiskanja</vt:lpstr>
      <vt:lpstr>'EI dela-električni sestavi'!Področje_tiskanja</vt:lpstr>
      <vt:lpstr>'EI dela-park. sist._vdnzr.'!Področje_tiskanja</vt:lpstr>
      <vt:lpstr>'EI. dela-vod. mat.'!Področje_tiskanja</vt:lpstr>
      <vt:lpstr>'GD-CR'!Področje_tiskanja</vt:lpstr>
      <vt:lpstr>'GD-park. sistem'!Področje_tiskanja</vt:lpstr>
      <vt:lpstr>'METERONA KANALIZACIJA'!Področje_tiskanja</vt:lpstr>
      <vt:lpstr>NAVODILA!Področje_tiskanja</vt:lpstr>
      <vt:lpstr>Ostalo!Področje_tiskanja</vt:lpstr>
      <vt:lpstr>'Popis s predračunom'!Področje_tiskanja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Uporabnik</cp:lastModifiedBy>
  <cp:lastPrinted>2022-08-01T18:05:11Z</cp:lastPrinted>
  <dcterms:created xsi:type="dcterms:W3CDTF">2016-11-10T07:39:01Z</dcterms:created>
  <dcterms:modified xsi:type="dcterms:W3CDTF">2022-08-01T21:04:15Z</dcterms:modified>
</cp:coreProperties>
</file>