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dokumenti\sluzbe\sjn\SJN\LETO 2019\272\272-2 Ureditev fekalne kanalizacije in merilnega mesta na območju SBNG\RD\RD-objava\"/>
    </mc:Choice>
  </mc:AlternateContent>
  <xr:revisionPtr revIDLastSave="0" documentId="8_{4D04430E-F3B9-41BB-AD85-8DCBC7461398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kapitulacija" sheetId="2" r:id="rId1"/>
    <sheet name="merilno_mesto" sheetId="5" r:id="rId2"/>
    <sheet name="oprema_črpališča" sheetId="7" r:id="rId3"/>
    <sheet name="kanalizacija" sheetId="6" r:id="rId4"/>
    <sheet name="elektro popis" sheetId="8" r:id="rId5"/>
  </sheets>
  <definedNames>
    <definedName name="_xlnm.Print_Area" localSheetId="3">kanalizacija!$A$1:$F$308</definedName>
    <definedName name="_xlnm.Print_Area" localSheetId="1">merilno_mesto!$A$1:$F$574</definedName>
    <definedName name="_xlnm.Print_Area" localSheetId="2">oprema_črpališča!$A$1:$F$52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8" l="1"/>
  <c r="F14" i="8"/>
  <c r="F16" i="8"/>
  <c r="F18" i="8"/>
  <c r="F20" i="8"/>
  <c r="F22" i="8"/>
  <c r="F24" i="8"/>
  <c r="F26" i="8"/>
  <c r="F28" i="8"/>
  <c r="F30" i="8"/>
  <c r="F33" i="8"/>
  <c r="F34" i="8"/>
  <c r="F35" i="8"/>
  <c r="F36" i="8"/>
  <c r="F37" i="8"/>
  <c r="F38" i="8"/>
  <c r="F39" i="8"/>
  <c r="F41" i="8"/>
  <c r="F43" i="8"/>
  <c r="F46" i="8"/>
  <c r="F48" i="8"/>
  <c r="F50" i="8"/>
  <c r="F52" i="8"/>
  <c r="F54" i="8"/>
  <c r="F57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5" i="8"/>
  <c r="F107" i="8"/>
  <c r="F108" i="8"/>
  <c r="F109" i="8"/>
  <c r="F110" i="8"/>
  <c r="F111" i="8"/>
  <c r="F112" i="8"/>
  <c r="F113" i="8"/>
  <c r="F114" i="8"/>
  <c r="F115" i="8"/>
  <c r="F116" i="8"/>
  <c r="F117" i="8"/>
  <c r="F10" i="8"/>
  <c r="F60" i="8" l="1"/>
  <c r="E27" i="2" s="1"/>
  <c r="F119" i="8"/>
  <c r="E28" i="2" s="1"/>
  <c r="F50" i="6"/>
  <c r="F78" i="6" l="1"/>
  <c r="F11" i="7" l="1"/>
  <c r="F16" i="7"/>
  <c r="F20" i="7"/>
  <c r="F24" i="7"/>
  <c r="F28" i="7"/>
  <c r="F33" i="7"/>
  <c r="F37" i="7"/>
  <c r="F42" i="7"/>
  <c r="F46" i="7"/>
  <c r="F12" i="6"/>
  <c r="F17" i="6"/>
  <c r="F21" i="6"/>
  <c r="F30" i="6"/>
  <c r="F35" i="6"/>
  <c r="F39" i="6"/>
  <c r="F45" i="6"/>
  <c r="F54" i="6"/>
  <c r="F57" i="6"/>
  <c r="F60" i="6"/>
  <c r="F65" i="6"/>
  <c r="F68" i="6"/>
  <c r="F71" i="6"/>
  <c r="F77" i="6"/>
  <c r="F82" i="6"/>
  <c r="F88" i="6"/>
  <c r="F95" i="6"/>
  <c r="F100" i="6"/>
  <c r="F107" i="6"/>
  <c r="F108" i="6"/>
  <c r="F109" i="6"/>
  <c r="F120" i="6"/>
  <c r="F131" i="6"/>
  <c r="F142" i="6"/>
  <c r="F155" i="6"/>
  <c r="F169" i="6"/>
  <c r="F181" i="6"/>
  <c r="F193" i="6"/>
  <c r="F205" i="6"/>
  <c r="F216" i="6"/>
  <c r="F230" i="6"/>
  <c r="F242" i="6"/>
  <c r="F254" i="6"/>
  <c r="F258" i="6"/>
  <c r="F262" i="6"/>
  <c r="F269" i="6"/>
  <c r="F273" i="6"/>
  <c r="F277" i="6"/>
  <c r="F284" i="6"/>
  <c r="F288" i="6"/>
  <c r="F293" i="6"/>
  <c r="F297" i="6"/>
  <c r="F302" i="6"/>
  <c r="D36" i="5"/>
  <c r="D37" i="5" s="1"/>
  <c r="D390" i="5" s="1"/>
  <c r="F390" i="5" s="1"/>
  <c r="C8" i="5"/>
  <c r="C9" i="5"/>
  <c r="C10" i="5"/>
  <c r="C11" i="5"/>
  <c r="C12" i="5"/>
  <c r="C19" i="5"/>
  <c r="C20" i="5"/>
  <c r="C21" i="5"/>
  <c r="C22" i="5"/>
  <c r="C23" i="5"/>
  <c r="C24" i="5"/>
  <c r="F49" i="5"/>
  <c r="F52" i="5"/>
  <c r="F55" i="5"/>
  <c r="F59" i="5"/>
  <c r="F63" i="5"/>
  <c r="F65" i="5"/>
  <c r="F67" i="5"/>
  <c r="F70" i="5"/>
  <c r="F71" i="5"/>
  <c r="F74" i="5"/>
  <c r="F97" i="5"/>
  <c r="F101" i="5"/>
  <c r="F103" i="5"/>
  <c r="F105" i="5"/>
  <c r="F107" i="5"/>
  <c r="D108" i="5"/>
  <c r="F111" i="5"/>
  <c r="F113" i="5"/>
  <c r="F116" i="5"/>
  <c r="F120" i="5"/>
  <c r="F122" i="5"/>
  <c r="F124" i="5"/>
  <c r="F126" i="5"/>
  <c r="D127" i="5"/>
  <c r="F130" i="5"/>
  <c r="D133" i="5"/>
  <c r="F133" i="5" s="1"/>
  <c r="F136" i="5"/>
  <c r="F140" i="5"/>
  <c r="F142" i="5"/>
  <c r="F168" i="5"/>
  <c r="F173" i="5"/>
  <c r="D178" i="5"/>
  <c r="F178" i="5" s="1"/>
  <c r="F183" i="5"/>
  <c r="F187" i="5"/>
  <c r="F192" i="5"/>
  <c r="F194" i="5"/>
  <c r="F229" i="5"/>
  <c r="F232" i="5"/>
  <c r="F236" i="5"/>
  <c r="F239" i="5"/>
  <c r="F242" i="5"/>
  <c r="F246" i="5"/>
  <c r="F248" i="5"/>
  <c r="F251" i="5"/>
  <c r="F254" i="5"/>
  <c r="F258" i="5"/>
  <c r="F260" i="5"/>
  <c r="F264" i="5"/>
  <c r="F266" i="5"/>
  <c r="F271" i="5"/>
  <c r="F273" i="5"/>
  <c r="F277" i="5"/>
  <c r="F281" i="5"/>
  <c r="F283" i="5"/>
  <c r="F285" i="5"/>
  <c r="F287" i="5"/>
  <c r="F289" i="5"/>
  <c r="F291" i="5"/>
  <c r="F295" i="5"/>
  <c r="F297" i="5"/>
  <c r="F301" i="5"/>
  <c r="F305" i="5"/>
  <c r="F308" i="5"/>
  <c r="F319" i="5"/>
  <c r="F320" i="5"/>
  <c r="F328" i="5"/>
  <c r="F330" i="5"/>
  <c r="F332" i="5"/>
  <c r="D333" i="5"/>
  <c r="D339" i="5" s="1"/>
  <c r="F336" i="5"/>
  <c r="F338" i="5"/>
  <c r="F342" i="5"/>
  <c r="F365" i="5"/>
  <c r="F368" i="5"/>
  <c r="F371" i="5"/>
  <c r="F375" i="5"/>
  <c r="F377" i="5"/>
  <c r="F379" i="5"/>
  <c r="F383" i="5"/>
  <c r="F385" i="5"/>
  <c r="F387" i="5"/>
  <c r="F393" i="5"/>
  <c r="F397" i="5"/>
  <c r="F419" i="5"/>
  <c r="F423" i="5"/>
  <c r="F425" i="5"/>
  <c r="F427" i="5"/>
  <c r="F429" i="5"/>
  <c r="F433" i="5"/>
  <c r="F434" i="5"/>
  <c r="F436" i="5"/>
  <c r="F457" i="5"/>
  <c r="F462" i="5"/>
  <c r="F466" i="5"/>
  <c r="F477" i="5"/>
  <c r="F479" i="5"/>
  <c r="F481" i="5"/>
  <c r="F483" i="5"/>
  <c r="F486" i="5"/>
  <c r="F489" i="5"/>
  <c r="F499" i="5"/>
  <c r="F501" i="5"/>
  <c r="F503" i="5"/>
  <c r="F515" i="5"/>
  <c r="F517" i="5"/>
  <c r="D518" i="5"/>
  <c r="F522" i="5"/>
  <c r="F524" i="5"/>
  <c r="D525" i="5"/>
  <c r="F528" i="5"/>
  <c r="F534" i="5"/>
  <c r="F538" i="5"/>
  <c r="F540" i="5"/>
  <c r="F542" i="5"/>
  <c r="F544" i="5"/>
  <c r="F547" i="5"/>
  <c r="F559" i="5"/>
  <c r="F561" i="5"/>
  <c r="F565" i="5"/>
  <c r="F567" i="5"/>
  <c r="F570" i="5"/>
  <c r="D312" i="5" l="1"/>
  <c r="F312" i="5" s="1"/>
  <c r="F305" i="6"/>
  <c r="E23" i="2" s="1"/>
  <c r="F49" i="7"/>
  <c r="E20" i="2" s="1"/>
  <c r="F573" i="5"/>
  <c r="F24" i="5" s="1"/>
  <c r="F439" i="5"/>
  <c r="F19" i="5" s="1"/>
  <c r="F77" i="5"/>
  <c r="F8" i="5" s="1"/>
  <c r="F399" i="5"/>
  <c r="F12" i="5" s="1"/>
  <c r="F550" i="5"/>
  <c r="F23" i="5" s="1"/>
  <c r="F506" i="5"/>
  <c r="F22" i="5" s="1"/>
  <c r="F492" i="5"/>
  <c r="F21" i="5" s="1"/>
  <c r="F470" i="5"/>
  <c r="F20" i="5" s="1"/>
  <c r="F144" i="5"/>
  <c r="F9" i="5" s="1"/>
  <c r="D184" i="5"/>
  <c r="D314" i="5" l="1"/>
  <c r="F314" i="5" s="1"/>
  <c r="F26" i="5"/>
  <c r="E17" i="2" s="1"/>
  <c r="D198" i="5"/>
  <c r="D202" i="5"/>
  <c r="F202" i="5" s="1"/>
  <c r="D206" i="5"/>
  <c r="F206" i="5" s="1"/>
  <c r="D316" i="5" l="1"/>
  <c r="F316" i="5" s="1"/>
  <c r="F346" i="5" s="1"/>
  <c r="F11" i="5" s="1"/>
  <c r="D207" i="5"/>
  <c r="F198" i="5"/>
  <c r="F209" i="5" s="1"/>
  <c r="F10" i="5" s="1"/>
  <c r="F14" i="5" l="1"/>
  <c r="F30" i="5" s="1"/>
  <c r="F32" i="5" s="1"/>
  <c r="F34" i="5" s="1"/>
  <c r="F37" i="5" s="1"/>
  <c r="E16" i="2" l="1"/>
  <c r="E30" i="2" s="1"/>
  <c r="E32" i="2" l="1"/>
  <c r="E34" i="2" s="1"/>
  <c r="E35" i="2" s="1"/>
  <c r="E37" i="2" s="1"/>
</calcChain>
</file>

<file path=xl/sharedStrings.xml><?xml version="1.0" encoding="utf-8"?>
<sst xmlns="http://schemas.openxmlformats.org/spreadsheetml/2006/main" count="1201" uniqueCount="617">
  <si>
    <t>A</t>
  </si>
  <si>
    <t>m</t>
  </si>
  <si>
    <t>Priprava in usklajevanje pozicij za namestitev Sigmaflex cevi v betonskih jaških</t>
  </si>
  <si>
    <t>ur</t>
  </si>
  <si>
    <t>kpl</t>
  </si>
  <si>
    <t>CENA SKUPAJ Z DDV</t>
  </si>
  <si>
    <t>Cevi gibljive GEWISS različnih dimenzij</t>
  </si>
  <si>
    <t>Izolirne PN cevi</t>
  </si>
  <si>
    <t>Električne meritve</t>
  </si>
  <si>
    <t>Spojni material za optične kable</t>
  </si>
  <si>
    <t>kom</t>
  </si>
  <si>
    <t>komplet z varovalkami</t>
  </si>
  <si>
    <t>Kabelska polica PK 100-INOX s pritrdilnim materialom in pokrovi</t>
  </si>
  <si>
    <t>Priklopi motorjev, regulacijskega ventila merilnika nivoja, luči, ...</t>
  </si>
  <si>
    <t xml:space="preserve">Led svetilke Tri-proof 50W in pritrdilnim materialom </t>
  </si>
  <si>
    <t>Stikala IP55-Gewiss izmenično, montirano na steni</t>
  </si>
  <si>
    <t>Vtično gnezdo RO-VG (5 polna EURO 32A vtičnica, 3 polna EURO vtičnice 16A (4 kom))</t>
  </si>
  <si>
    <t>Urna postavka elektro monterja v primeru dodatnih del</t>
  </si>
  <si>
    <t>B</t>
  </si>
  <si>
    <t>RAZDELINIK RO-MJ</t>
  </si>
  <si>
    <t>Kabli za krmiljenje YSLY-JZ 7x1,5</t>
  </si>
  <si>
    <t>Kabli za krmiljenje YSLY-JZ 4x1,5</t>
  </si>
  <si>
    <t>Dobava in polaganje kablov delno nadometno v predpripravljene izolirne cevi na distančnih objemkah, pretežno na kabelske police.</t>
  </si>
  <si>
    <t>Dobava in montaža kabla v Sigmaflex cev NYY-J 5x16mm2</t>
  </si>
  <si>
    <t>Dobava in polaganje Rf valjanec 30x3,5mm v kabelsko traso in izdelava ozemljitvenega obroča v objektu.</t>
  </si>
  <si>
    <t>Kabli za krmiljenje YSLY-JZ 12x1</t>
  </si>
  <si>
    <t>Kabli za krmiljenje YSLY-JZ 3x1,5</t>
  </si>
  <si>
    <t>Kabli za krmiljenje YSLY-JZ 3x0,75</t>
  </si>
  <si>
    <t>Kabli za krmiljenje YSLY-JZ 5x10</t>
  </si>
  <si>
    <t>Kabli za krmiljenje LiYCY 2x0,75</t>
  </si>
  <si>
    <t>Označevanje tokokrogov vseh elementov el.inštalaciji ter priprava podatkov za izdelavo PID načrta.</t>
  </si>
  <si>
    <t>Izdelava PID načrt el. Inštalacij</t>
  </si>
  <si>
    <t>1</t>
  </si>
  <si>
    <t>2</t>
  </si>
  <si>
    <t>3</t>
  </si>
  <si>
    <t>5</t>
  </si>
  <si>
    <t>7</t>
  </si>
  <si>
    <t>6</t>
  </si>
  <si>
    <t>4</t>
  </si>
  <si>
    <t>kos</t>
  </si>
  <si>
    <t xml:space="preserve">Merilni protokol </t>
  </si>
  <si>
    <t>Drobni in vezni material, uvodnice, vrstne sponke, napisne ploščice</t>
  </si>
  <si>
    <t>REKAPITULACIJA</t>
  </si>
  <si>
    <t>INŠTALACIJSKI MATERIAL</t>
  </si>
  <si>
    <t>RAZDELILNIK RO-MJ</t>
  </si>
  <si>
    <t>Dobava in polaganje Sigmaflex cevi Φ 80mm</t>
  </si>
  <si>
    <t>I/O testi in spuščanje v pogon. Izdelava navodil za uporabo in dokumentacija vzdrževanje za uporabnika.</t>
  </si>
  <si>
    <t>Umerjanje pH sonde in spuščanje v pogon</t>
  </si>
  <si>
    <t>V ceni kabla je potrebno upoštevati dobavo in polaganje, kabelske čevlje ter priklop kabla na obeh straneh.</t>
  </si>
  <si>
    <t>Nepredvideno delo,drobni in pritrdilnimaterial (razdelilne doze, vezice, vijaki...) cca 20%</t>
  </si>
  <si>
    <t>enota</t>
  </si>
  <si>
    <t>kol.</t>
  </si>
  <si>
    <t>skupaj</t>
  </si>
  <si>
    <t>Splošna bolnišnica "Dr. Franca Derganca" Nova Gorica</t>
  </si>
  <si>
    <t>cena/ enoto</t>
  </si>
  <si>
    <t>DDV 22%</t>
  </si>
  <si>
    <t>REKAPITULACIJA - SKUPAJ</t>
  </si>
  <si>
    <t>4.</t>
  </si>
  <si>
    <t>KANALIZACIJA</t>
  </si>
  <si>
    <t>ELEKTRO OPREMA IN ELEKTRO INSTALACIJE</t>
  </si>
  <si>
    <t>3.</t>
  </si>
  <si>
    <t>investitor:</t>
  </si>
  <si>
    <t>obejkt:</t>
  </si>
  <si>
    <t>FEKALNA KANALIZACIJA IN MERILNO MESTO V</t>
  </si>
  <si>
    <t>SPLOŠNI BOLNIŠNICI ŠEMPETER PRI GORICI</t>
  </si>
  <si>
    <t>SKUPAJ</t>
  </si>
  <si>
    <t xml:space="preserve">OSTALA OBRTNIŠKA DELA SKUPAJ </t>
  </si>
  <si>
    <t xml:space="preserve"> </t>
  </si>
  <si>
    <t>5.</t>
  </si>
  <si>
    <t>b</t>
  </si>
  <si>
    <t>a.</t>
  </si>
  <si>
    <t>kompl</t>
  </si>
  <si>
    <t>Izvedba naročila vrisa objekta v kataster objektov pri lokalni pooblaščeni geodetski upravi</t>
  </si>
  <si>
    <t>GA na prah 2,5kg rezervni ob vhodu v pritličju</t>
  </si>
  <si>
    <t>GA na prah 6kg glavni v kleti</t>
  </si>
  <si>
    <t>a</t>
  </si>
  <si>
    <t>Izvedba dobave in montaže tipskih serijskih gasilnih aparatov, na prah teže 2,5 in 6kg</t>
  </si>
  <si>
    <t>2.</t>
  </si>
  <si>
    <t>talni RF z gumijasto oblogo vijačeni v tla
(pazljivo predhodno preveriti zaradi talnih razvodov pod MA estrihom)</t>
  </si>
  <si>
    <t>stenski polkrožni v višini kljuke vrat, barva stene</t>
  </si>
  <si>
    <t>Razni odbojniki vrat lepljeni ali/in vijačeni</t>
  </si>
  <si>
    <t>1.</t>
  </si>
  <si>
    <t>RAZNA NOTRANJA DELA</t>
  </si>
  <si>
    <t>OSTALA OBRTNIŠKA DELA</t>
  </si>
  <si>
    <t>VI.</t>
  </si>
  <si>
    <t>m2</t>
  </si>
  <si>
    <t>Izvedba pleskanja z zunanjo akril pokrivno barvo po izboru projektanta na delu terase in vhoda v 2.slojih s predhodnim emulzijskim predpremazom za boljši oprijem; izpostavljena mesta vhoda in stranskih pomožnih izhodov</t>
  </si>
  <si>
    <t>kovinski vidni elementi notri</t>
  </si>
  <si>
    <t>d.</t>
  </si>
  <si>
    <t>kovinski vidni elementi zunaj</t>
  </si>
  <si>
    <t>c.</t>
  </si>
  <si>
    <t>leseni vidni elementi notri</t>
  </si>
  <si>
    <t>b.</t>
  </si>
  <si>
    <t>leseni vidni elementi zunaj</t>
  </si>
  <si>
    <t>Izvedba pleskanja drugih lesenih in kovinskih izdelkov s pokrivno oljnato ipd. barvo s predhodnimi manjšimi očiščenji z nitro razredčilom 1x akrilna osnova ter 2x akril emajl vse v barvi po izboru investitorja del in projektanta</t>
  </si>
  <si>
    <t>Izvedba epoksidnega premaza poglobljenega dela objekta v barvi po izboru investitorja in projektanta (predvidoma sv.sivi ton); dno in stene do nivoja -4,07m 2x kompletno s pripravo podlage z očiščenjem in osušitvijo</t>
  </si>
  <si>
    <t>PLESKARSKA DELA</t>
  </si>
  <si>
    <t>Izvedba pleskanja hodnikov z disperzijsko Lateks barvo predhodna impregnacija za sprijemlivost izvedba v hodniku in stopnišču višine do stropu h=cca 2.50-3.30m' v barvi po izboru projektanta;
tu zajeti le doplačilo</t>
  </si>
  <si>
    <t>enako, le stropovi</t>
  </si>
  <si>
    <t>stene</t>
  </si>
  <si>
    <t>Podobno, le notranje 2x pleskanje z akrilno barvo na predhodno 1x kitanje z brušenjem ter predhodna impregnacija podlage na vhodu</t>
  </si>
  <si>
    <t>Izvedba pleskanja s poldisperzijsko belo barvo 2x na predhodno 1x kitanje z brušenjem ter predhodna impregnacija podlage betonskih notranjih zidov pritličja, betoniranih brušenih stikov opažev sten ipd.</t>
  </si>
  <si>
    <t>SLIKARSKA DELA</t>
  </si>
  <si>
    <t>SLIKOPLESKARSKA DELA</t>
  </si>
  <si>
    <t>V.</t>
  </si>
  <si>
    <t>KERAMIČARSKA DELA SKUPAJ</t>
  </si>
  <si>
    <t>podobno podpostavki, le keramika dostopnih stopnic, zrcalne in nastopne ploskve</t>
  </si>
  <si>
    <t>podobno, le zunanja talna keramika fugirana z epoksidno fugirno maso</t>
  </si>
  <si>
    <t>(N.C. 12-14€/m2)</t>
  </si>
  <si>
    <t>Izvedba dobave in polaganje z lepljenjem TALNE keramika debeline min. 10mm nedrseča R11 s fugiranjem in obstensko 10cm obrobo rezana iz iste keramike, stik s steno silikonski kit v barvi fugirne mase</t>
  </si>
  <si>
    <t>KERAMIČARSKA DELA</t>
  </si>
  <si>
    <t>IV.</t>
  </si>
  <si>
    <t>KLJUČAVNIČARSKA DELA SKUPAJ</t>
  </si>
  <si>
    <t>Dobava in vgradnja tipskega predfabriciranega predpražnika ALGum dim. 100/80cm z okvirjem s sidri na glavnem vhodu v objekt</t>
  </si>
  <si>
    <t>Dobava in montaža Fe/Zn strgala za čevlje pred glavnim in stranskim vhodom s sidri</t>
  </si>
  <si>
    <t>m1</t>
  </si>
  <si>
    <t>podobno, le zunanja ograja poševna in ravna za stopnice in podest, enostavne izvedbe iz okroglih cevi fi48mm ter višine 110cm</t>
  </si>
  <si>
    <t>d</t>
  </si>
  <si>
    <t>notranja ograja poševna in ravna, enostavne izvedbe iz okroglih cevi fi48mm ter višine 110cm</t>
  </si>
  <si>
    <t>c</t>
  </si>
  <si>
    <t>polnila nastopnih ploskev ravnih stopnic cca 21x120/30/19,4cm stopnic iz pocinkane pohodne mreže v okvirjih L kotnikov (cca 0,36m2/stopnico)</t>
  </si>
  <si>
    <t xml:space="preserve">nosilna konstrukcija dveh ram z 21.stopnicami iz pohištvenih kvadratnih in pravokotnih cevi ter L za nastopne ploskve (cca 295kg) </t>
  </si>
  <si>
    <t>Izvedba, dobava in montaža nosilne kovinske konstrukcije notranjih Fe/Zn enoramnih stopnic za dostop v kletni del, kompletno s sidranji v AB ploščo/steno s tipiziranimi sidri Hilti, Triglav ipd. z zalitjem s siderno masu Anchor 2 ipd.</t>
  </si>
  <si>
    <t>KLJUČAVNIČARSKA DELA</t>
  </si>
  <si>
    <t>III.</t>
  </si>
  <si>
    <t>MIZARSKA DELA SKUPAJ</t>
  </si>
  <si>
    <t>žaluzije z ročnim odpiranjem - 10.okenske odprtine</t>
  </si>
  <si>
    <t>glavna vrata 100/200cm - VH1</t>
  </si>
  <si>
    <t>vrata z varnostnimi ključavnicami s 5.točkovnim zaklepanjem (varnostni razred 3)</t>
  </si>
  <si>
    <t>Podobno, le dobava in montaža izvenserijskih predfabriciranih PVC VHODNIH VRAT iz večkomornih profilov v barvi po izboru projektanta in investitorja, min.2.tesnenjem in prekinjenim toplotnim mostom, vključno z delno zasteklitvijo termopan steklo (Ug= min 1,00 W/m2K), okvirjem  ter v vratih vgrajeni okrasni poudarjenimi elementi, križ in krog ali polkrog;
vse stavbno pohištvo glej shem oken in vrat;
skupen Ud= min 1.4W/m2K</t>
  </si>
  <si>
    <t>enokrilno okno cca 120/100cm - O1</t>
  </si>
  <si>
    <t>Izvedba, dobava in montaža izvenserijskih TIPIZIRANIH PVC OKEN iz serijskih predfabriciranih večkomornih min 5.komornih tipskih serijskih profilov, minimalno tesnilnimi gumiranimi 2.pripirami, mikroprezračevalci in protivlomna zaščita ter minimalno zastekljena Z dvojnim izolacijskim steklom cca 4/18/4 ipd. (min. Ug= 1,00 W/m2K, min. 40dB) in odpiranje po shemah. Profil v barvi po izboru projektanta in investitorja, predvidoma ubito bela).
Okvir z možnostjo vgradnje žaluzij Krpank.
Skupno okno min. Uw= 1,10 W/m2K, 42dB.
Predhodno dostaviti profil-e v pregled za potrditev inv.del in projektantu.
Vse stavbno pohištvo glej sheme oken in vrat.</t>
  </si>
  <si>
    <t>Vse mere so zidarske. Za natančen opis glej sheme oken in vrat.</t>
  </si>
  <si>
    <t xml:space="preserve"> - montaža vsega stavbnega pohištva z RAL montažo;</t>
  </si>
  <si>
    <t xml:space="preserve"> - upoštevati minimalno 5.komorni profil in minimalno 2x prekinjeni toplotni most z okovjem in vsemi odkapi;
ali neparni sloji nasprotno zlaganih večplastni lesenih lepljencev iz kvalitetnega lesa I.klase zaščiteni proti škodljivcem in požarnoodporni</t>
  </si>
  <si>
    <t xml:space="preserve"> - eventualno zidarsko pomoč da izvajalec gradbenih del in ni zajeta v cenah po enoti mere mizarskih postavk;</t>
  </si>
  <si>
    <t xml:space="preserve"> -prevoz izdelkov na objekt z nakladanjem in zavarovanjem ter interni prenosi do mesta vgradnje;</t>
  </si>
  <si>
    <t xml:space="preserve"> - izdelava izdelkov in polizdelkov z montaža na objektu;</t>
  </si>
  <si>
    <t xml:space="preserve"> - dobavo osnovnega in pomožnega  materiala  ter okovja;</t>
  </si>
  <si>
    <t xml:space="preserve"> - jemanje in snemanje potrebnih izmer na objektu;</t>
  </si>
  <si>
    <t>Storitve izvajalca obsegajo, če ni  s pogodbo drugače določeno:</t>
  </si>
  <si>
    <t>Splošno :</t>
  </si>
  <si>
    <t>MIZARSKA DELA</t>
  </si>
  <si>
    <t>II.</t>
  </si>
  <si>
    <t xml:space="preserve">KROVSKA in KLEPARSKA DELA SKUPAJ </t>
  </si>
  <si>
    <t>ostala pločevina raznih mask, obrob, kapnih elementov, stranskih elementov, odkapnikov ipd.</t>
  </si>
  <si>
    <t>m'</t>
  </si>
  <si>
    <t>parapetna kapna pločevina r.š. cca 65-67cm, kompletno z odkapi in zami ter podložno pločevino in protikondenčnim debelejšim filcem spodaj</t>
  </si>
  <si>
    <t>Izvedba ostalih pločevinastih obroba in/ali elementov iz podobne barvne Alu pločevine debeline min &gt;0.65mm v barvi kot kritina</t>
  </si>
  <si>
    <t>strešni tipizirani odtočni sifon ter mreža gobaste oblike za preprečevanje zamašitve z listjem ipd.</t>
  </si>
  <si>
    <t>spodnje enojno koleno fi 110-120mm</t>
  </si>
  <si>
    <t>zgornje dvojno koleno, fi 110-120mm</t>
  </si>
  <si>
    <t>odtoki fi 110-120mm, r.š. cca 36-40cm</t>
  </si>
  <si>
    <t>Izdelava in montaža odtokov okrogle oblike iz Alu barvne pločevine deb. 0,65mm, komplet z zidnimi objemkami, enojnim in dvojnim kolenom</t>
  </si>
  <si>
    <t>Izvedba dobave in polaganje ravne strehe nad pritličnim delom objekta v naslednji sestavi S1:
-naklonski vodotesen beton C30/37 debeline 4-6cm
-HHI bitumenski trak V5, T5, P5 v dveh slojih 2x5mm z min 10cm preklopi in na bitumenski predpremaz,  spodnji sloj vertikalno na obodni AB parapetni zid in horizontalno 10cm čez parapet
-TI plošče XPS debeline 18cm polagane križem 10+8cm z robom s stopničastim preklopom 
-geotekstil teže min 350g/m2
-prani prodec frakcije 8-16mm debeline 5cm</t>
  </si>
  <si>
    <t xml:space="preserve"> - izbrana kritina se mora polagati in izvajati v skladu z navodili izbranega proizvajalca kritine</t>
  </si>
  <si>
    <t xml:space="preserve"> - nosilna konstrukcija, lesena podloga, oziroma letve, morajo biti predhodno popolnoma pripravljene, brez škodljivcev, obdelane in zaščitene proti škodljivcem;</t>
  </si>
  <si>
    <t>- snemanje potrebnih izmer na mestu samem;</t>
  </si>
  <si>
    <t>- vsi prenosi in prevozi;</t>
  </si>
  <si>
    <t>- vgraditev vsega osnovnega in pomožnega  materiala;</t>
  </si>
  <si>
    <t xml:space="preserve"> - krovci morajo biti med delom na strehi zavarovani po veljavnih predpisih iz varstva in zdravja pri delu;</t>
  </si>
  <si>
    <t>Opis storitev zajetih v ceni :</t>
  </si>
  <si>
    <t>Dela izvajati v skladu z veljavnimi tehničnimi predpisi, normativi in upoštevati predpise iz varstva in zdravja pri delu, projektno dokumentacijo in pogoje dobavitelja finalne kritine in ostalih elementov strehe</t>
  </si>
  <si>
    <t>KROVSKA in KLEPARSKLA DELA</t>
  </si>
  <si>
    <t>I.</t>
  </si>
  <si>
    <t>količina</t>
  </si>
  <si>
    <t>OBRTNIŠKA DELA</t>
  </si>
  <si>
    <t>B.</t>
  </si>
  <si>
    <t>cena</t>
  </si>
  <si>
    <t>TESARSKA DELA SKUPAJ</t>
  </si>
  <si>
    <t>(do cca 35.dni stojnine odra)</t>
  </si>
  <si>
    <t>Izdelava fasadnih odrov višine 4-6m' z napravo podstavkov, diagonal, delovnih odrov, ograj, sidranji, škripcem, ter vsemi transporti z odstranitvijo in čiščenjem po končanih delih</t>
  </si>
  <si>
    <t>8.</t>
  </si>
  <si>
    <t>Lahki pomični odri za delo na višini 2-4m</t>
  </si>
  <si>
    <t>7.</t>
  </si>
  <si>
    <t>Lahki pomični odri za delo na višini nad 1.5m</t>
  </si>
  <si>
    <t>6.</t>
  </si>
  <si>
    <t>doplačilo za opažne škatle odprtin stavbnega pohištva O+V ne glede na velikost le teh izvajano s 3.strani v širini zidov</t>
  </si>
  <si>
    <t xml:space="preserve">doplačilo za AB merilnega prostora stene v pritličju kot vidni beton VB3/P3/T3/C3 na notranji strani </t>
  </si>
  <si>
    <t>AB kletni in poglobljeni zidovi ter strešnega parapeta</t>
  </si>
  <si>
    <t>Opaž raznih vertikalnih elementov pravokotnih elementov vertikalne vez ipd. - VPV, stebri, slopi; opaženje, razopaženje in čiščenje</t>
  </si>
  <si>
    <t>AB vhodne stopnice, zrcalne, stranske cik/cak in spodnje površine rame</t>
  </si>
  <si>
    <t>AB nosilci in AB preklade ipd. elementi</t>
  </si>
  <si>
    <t>medetažne plošče ter stranski opaž višine 13 in 15cm</t>
  </si>
  <si>
    <t>Opaž raznih horizontalnih elementov pravokotnih elementov vezi ipd. - plošče, HPV, nosilci, preklade višine podpiranja do 3.0m, razopaženje in čiščenje ter naoljenje opaža</t>
  </si>
  <si>
    <r>
      <t xml:space="preserve">Opaž odprtin v temeljih, temeljni plošči in nastavkih za kanalizacijo, </t>
    </r>
    <r>
      <rPr>
        <i/>
        <sz val="9.5"/>
        <rFont val="Arial CE"/>
        <family val="2"/>
        <charset val="238"/>
      </rPr>
      <t>(do 0.20m2/kom) in ostalih instalacij (K+V+E+KTV ipd.) ter poglobitvena škatla nad 1m2</t>
    </r>
  </si>
  <si>
    <t>Stranski enostranski opaž kletne in poglobljene temeljne plošče višine 30cm, enostaven in izvajan po celotnem obodu</t>
  </si>
  <si>
    <t>Stranski opaž podložnega betona temeljne plošče višine do 15cm, enostaven in izvajan na cca 4/5 dolžine (ostalo ožina izkopa pasu)</t>
  </si>
  <si>
    <t xml:space="preserve"> - Izdelava in postavitev konstrukcije po opisu v posameznih postavkah del s prenosom materiala do mesta vgraditve.</t>
  </si>
  <si>
    <t xml:space="preserve"> - naprava poda za risanje profilov na podu ali podkonstrukciji;</t>
  </si>
  <si>
    <t xml:space="preserve"> - vsa pomožna, pripravljalna in zaključna dela;</t>
  </si>
  <si>
    <t xml:space="preserve"> - opaži morajo biti izdelani tako, da se razopaženje opravi brez pretresov in poškodovanja konstrukcije in opažev samih;</t>
  </si>
  <si>
    <t xml:space="preserve"> - opažni izračuni za večje konstrukcijske statične obremenitve ob izdelavi in pred montažo</t>
  </si>
  <si>
    <t xml:space="preserve"> - opaži morajo biti izvršeni točno po merah iz načrtov z vsemi potrebnimi podporami z vodoravno in diagonalno povezavo tako, da so stabilni in vzdržijo obtežbe vgrajenega betona in delovne ekipe; površine morajo biti čiste in ravne.</t>
  </si>
  <si>
    <t xml:space="preserve"> - za stene in stebre ter druga dela je upoštevati izdelavo opažev po sistemu za vidni beton;</t>
  </si>
  <si>
    <t xml:space="preserve"> - Izdelava, montaža, demontaža in amortizacija opažev in odrov ne glede na dobo za ves čas gradnje na objektu  oz.posamezne faze del;</t>
  </si>
  <si>
    <t>- priprava vsega potrebnega materiala z vsemi transporti in prenosi;</t>
  </si>
  <si>
    <t>Izvajalec je dolžan pri izvajanju del urediti gradbišče v skladu z Zakonom o graditvi objektov - ZGO-1 in Zakonom o varstvu in zdravju pri delu - ZVZD ter Elaboratom ZVZD in Načrti</t>
  </si>
  <si>
    <t>TESARSKA DELA</t>
  </si>
  <si>
    <t>ZIDARSKA DELA s fasado SKUPAJ</t>
  </si>
  <si>
    <t>Izvedba dobave in montaže tipskih serijskih predfabriciranih odkapnih L elementov z mrežico na vsaki strani za odkapovanje meteorne vode na zgornjih špaletah O+V ter na robu linij konzolnih plošč ipd.</t>
  </si>
  <si>
    <t>s finalnim slojem iz mineralnega ometa Kulirplasta višine cca 30-40cm v niansi po izboru investitorja in projektanta</t>
  </si>
  <si>
    <t>Kot osnovna postavka - brez zajetega finalnega ometa, izdelava TI toplotno izolacijske sistemske fasade, COKEL v debelini 10cm iz ekstrudiranega polipropilena XPS - stirodur ipd. z tekstilglas mrežico v 2.slojih lepila v višini iz širine 1.plošče h=50 oz. 60cm (le vse ostale nižje TI plošče pod terenom zajete pri zaščiti VHI)</t>
  </si>
  <si>
    <t>podobno, le TI plošče 10cm XPS kvalitete z notranje strani AB parapeta h=cca 40cm na ravni strehi</t>
  </si>
  <si>
    <t>podobno, le TI fasada d=10cm pod AB ploščo nad ploščadjo zunaj</t>
  </si>
  <si>
    <t>TI plošče 10cm fasadne TI vseh fasadnih sten</t>
  </si>
  <si>
    <t>finalni sloj silikatnega ometa granulacije 1.5mm v barvi po izbiri projektanta - F1, F2</t>
  </si>
  <si>
    <t>Izdelava sistemske tankoslojne KONTAKTNE sendvič toplotno izolacijske-TI FASADE različnih debelin notranje in zunanje izvedbe s TI ploščami iz ekspandiranega polistirena - EPS ter preko s tekstilglas mrežico v 2.slojih lepila, na vogalih ipd. tipski PVC vogalniki, špalete okoli oken s tanjšo cca 3-5cm TI.
Sistem Baumit, Rofix Si-Si, Weber, Saint-Gobain, Terranova, Timdur, Jub ipd. sistemske fasade</t>
  </si>
  <si>
    <t>FASADA</t>
  </si>
  <si>
    <t>PK delavec ur/h</t>
  </si>
  <si>
    <t>KV zidar - ur/h</t>
  </si>
  <si>
    <t>Zidarska pomoč inštalaterjem po predhodni odobritvi nadzornega organa</t>
  </si>
  <si>
    <t>19.</t>
  </si>
  <si>
    <t>zaključno čiščenje celotnega objekta, finalnih talnih in stenskih oblog ter stavbnega pohištva in instalacijske opreme in elementov opreme in naprav z mokro krpo</t>
  </si>
  <si>
    <t>podobno, le po končanih gradbenih faznih delih +III.faze del</t>
  </si>
  <si>
    <t>gradbeno grobo čiščenje z greblo in metlo med fazami del, upoštevano 2x celotna površina, ostalo faze za lastne potrebe</t>
  </si>
  <si>
    <t>Izvedba čiščenja objekta med in po končani gradnji za vzdrževanje funkcionalnega reda, funkcijske normalne prehodnosti in preprečevanje nevarnosti in poškodovanja elementov in delavcev</t>
  </si>
  <si>
    <t>18.</t>
  </si>
  <si>
    <t>Izvedba brušenja stikov na AB elementih horizontalnih (plošče, nosilci ipd.) in vertikalnih konstrukcij (zidovi, slopi, stebri ipd.), ki se ne oblagajo ali ometavajo; le pritlični del objekta</t>
  </si>
  <si>
    <t>17.</t>
  </si>
  <si>
    <t xml:space="preserve">m'   </t>
  </si>
  <si>
    <t>PVC  cevi Ø 100-125mm za MK polagane od peskolovca na obstoječo vezno MK z delnim obbetoniranjem</t>
  </si>
  <si>
    <t>Izvedba dobave in polaganje z montažo odtočnih PVC DN SN8 predfabriciranih kanalizacijskih cevi s tesnilkami, kompletno, delno obbetonirane zunaj, na trasi voznih linij pa popolno obbetoniranje, cevi z vsemi koleni in odcepi ter tesnilkami</t>
  </si>
  <si>
    <t>16.</t>
  </si>
  <si>
    <t xml:space="preserve">kom </t>
  </si>
  <si>
    <t>15.</t>
  </si>
  <si>
    <t>elektro omarice do 0,5m2/kom, etažne razdelilne</t>
  </si>
  <si>
    <t>ELEK omarice do 1.0m2/kom, glavna EL ali KTV</t>
  </si>
  <si>
    <t>Izvedba vzidave raznih manjših omaric instalacij</t>
  </si>
  <si>
    <t>14.</t>
  </si>
  <si>
    <t>kd</t>
  </si>
  <si>
    <t>Izvedba vzidave raznih talnih sifonov</t>
  </si>
  <si>
    <t>f</t>
  </si>
  <si>
    <t>strgalniki za čevlje</t>
  </si>
  <si>
    <t>e</t>
  </si>
  <si>
    <t>razni kovinski izdelki - teže do 5kg</t>
  </si>
  <si>
    <t>mreže na vhodu in terasi velikosti 0.5-1.0m2</t>
  </si>
  <si>
    <t>ograjna sidra ipd. ter razna sidra stenska</t>
  </si>
  <si>
    <t>prezračevalne mreže, rešetke ipd.</t>
  </si>
  <si>
    <t>Izvedba vzidave raznih manjših elementov (dobava pri ostalih obrtniških delih ali s strani inštalaterjev)</t>
  </si>
  <si>
    <t>13.</t>
  </si>
  <si>
    <t>trakovi pod vratmi</t>
  </si>
  <si>
    <t>Izvedba dobave in vgradnje dilatacijskih RF/Inox, Alu Nikelj ipd. trakov po izboru projektanta in investitorja v dim. 25-30/5mm s sidri ob izvedbi estrihov med nivoji tlakov ali različnimi tlaki obeh etaž, dolžine trakov cca 1m</t>
  </si>
  <si>
    <t>12.</t>
  </si>
  <si>
    <t>zunaj plato - P2</t>
  </si>
  <si>
    <t>pritličje - P1</t>
  </si>
  <si>
    <t>estrih mikroarmiran - MA MB20-22 deb. cca 3-3,5cm in obstenska 10/1cm dilatacijska izolacija ter PE folija in spodaj v funkciji TI trda pena debeline 1cm</t>
  </si>
  <si>
    <t>Izvedba notranjih in deloma zunanjih mikro armiranih estrihov nad AB medetažno ploščo s PE folijo v naslednjih sestavah elementov:</t>
  </si>
  <si>
    <t>11.</t>
  </si>
  <si>
    <t>pragov VHV širine cca do 15cm</t>
  </si>
  <si>
    <t>zunanje granitne d=3cm in notranje enako granitne d=2cm; zunaj z odkapom in bradama, upoštevano vsaka stran posebej</t>
  </si>
  <si>
    <t>Izvedba dobave in vgradnje ter vzidave okenskih polic širine cca do 20cm in dolžine cca 130cm
(dobava zajeta pri kamnoseških delih)</t>
  </si>
  <si>
    <t>10.</t>
  </si>
  <si>
    <t>vrata velikosti 2-4m2</t>
  </si>
  <si>
    <t>okna velikosti do 2m2</t>
  </si>
  <si>
    <t>Izvedba vzidave zunanjega stavbnega pohištva, zidarska pomoč pri montaži le teh</t>
  </si>
  <si>
    <t>9.</t>
  </si>
  <si>
    <t>Izvedba čepaste folije na TI kot zaščita VHI in za dreniranje izvedena iz Tefonda ipd. in čepi min 18mm</t>
  </si>
  <si>
    <t>Izvedba FCM polkrožne obdelave prehoda med TPL in Vertikalno AB steno poglobljenega dela objekta kot s t.i. "hall kela" obdelava za neoster prehod HI</t>
  </si>
  <si>
    <t>XPS 10cm zaščita VHI</t>
  </si>
  <si>
    <t>XPS 8cm zaščita VHI</t>
  </si>
  <si>
    <t>Zaščita vertikalne hidroizolacije z ekstrudiranim polistirenom XPS debeline 8cm na poglobitvenem delu ter 10cm na višjem delu, vse ob enem v funkciji TI</t>
  </si>
  <si>
    <t>Izvedba vertikalne hidroizolacije - VHI na osnovni hladni bitumenski predpremaz z bitumenskim trakom Vobitekta V4 ali V5 ipd., del VHI se položi tudi na zidu nad terenom cca +40-45cm v pritličnem delu, spodaj pa se cca 10-15cm izvede na p.b. z zavihanjem v L obliki preko spodnje HHI</t>
  </si>
  <si>
    <t>Izvedba točkovnih visokokvalitetnih hidroizolacijskih obdelav prehodov cevi v notranjost objekta bodisi sten ali plošč za preprečitev zamakanja;
izvedba z manšetno obdelavo okoli cevi z ekspandiranjem</t>
  </si>
  <si>
    <t>pasovno pod AB stenami/slopi/stebri v širini min cca 35-40cm</t>
  </si>
  <si>
    <t>Izvedba predhodne dodatne pasovne HHI bariere izvedene na linijah pod AB zidovi pritličja na nivoju cca -0,50m s Hidrostopom 2x (najprej Hidrostop, potem na osušeno podlago dilatacijski tesnilni nabrekajoči trak)</t>
  </si>
  <si>
    <t xml:space="preserve">m </t>
  </si>
  <si>
    <t>Izvedba dobave in vgradnje z nalepitvijo z vodoodpornimi lepili dilatacijskih nabrekajočih se dilatacijskih trakov na delovnih stikih na horizontalno AB TPL v liniji z AB stenami (npr. tesnilni trak SikaSweel deb min 15mm ipd.).
Izvedba delovnih stikov predvidoma na 4.višinskih nivojih delovnih stikov H/V konstrukcij (cca -6.90, -5,10, -2,10 in - 0,50m)
Pri izvedbi upoštevati navodila proizvajalca in dobavitelja, ter pred nalepitvijo osušiti in očistiti nalepitveno linijo trakov, ki morajo biti medsebojno prekrivani min 10cm ter pred betoniranjem kompaktno prilepljeni</t>
  </si>
  <si>
    <t>vmesna široka HHI T5, V5, P5 pod AB talno ploščo kleti in poglobljenega dela objekta</t>
  </si>
  <si>
    <t xml:space="preserve"> - bitumenski varilni trak Vobitekta Izotekt ipd. T5, V5, P5 ipd. armirane z vložkom steklenega voala</t>
  </si>
  <si>
    <t xml:space="preserve"> - osnovni hladni bitumenski predpremaz Ibitol ipd. na betonsko površino;</t>
  </si>
  <si>
    <t>Kompletna izvedba talne hidroizolacije, vključno z vsemi pripravljalnimi, pomožnimi in zaključnimi deli v naslednji sestavi :</t>
  </si>
  <si>
    <t xml:space="preserve"> - vse površine morajo biti popolnoma ravne in navpične.</t>
  </si>
  <si>
    <t xml:space="preserve"> - zidanje mora biti čisto, s pravilno povezavo opeke, stiki morajo biti zaliti z malto ter vrste popolnoma vodoravne;</t>
  </si>
  <si>
    <t xml:space="preserve"> - vsa pomožna dela, potrebna preddela in zaključna dela;</t>
  </si>
  <si>
    <t xml:space="preserve"> - vgrajeni materiali za ta dela morajo po kvaliteti ustrezati določilom veljavnih tehničnih predpisih in standardih;</t>
  </si>
  <si>
    <t>- vsi zidarski odri so zajeti v zidarskih delih;</t>
  </si>
  <si>
    <t xml:space="preserve"> -  priprava in vgrajevanje potrebnega materiala po opisu del v  posameznih postavkah z vsemi transporti in prenosi;</t>
  </si>
  <si>
    <t>ZIDARSKA DELA S FASADO</t>
  </si>
  <si>
    <t>BETONSKA IN ARMIRANOBETONSKA DELA SKUPAJ</t>
  </si>
  <si>
    <t>kg</t>
  </si>
  <si>
    <t>ne glede na težo mreže in R+Q tipi</t>
  </si>
  <si>
    <t>Dobava, rezanje, polaganje in vezanje armature iz armaturnih mrež S 500</t>
  </si>
  <si>
    <r>
      <t xml:space="preserve">premera nad </t>
    </r>
    <r>
      <rPr>
        <i/>
        <sz val="10"/>
        <rFont val="Arial CE"/>
        <family val="2"/>
        <charset val="238"/>
      </rPr>
      <t>fi 14mm</t>
    </r>
  </si>
  <si>
    <t>Dobava in strojna obdelava in ročna montaža srednje zahtevne armature iz kvalitetnega betonskega jekla S 500</t>
  </si>
  <si>
    <r>
      <t xml:space="preserve">premera 6mm </t>
    </r>
    <r>
      <rPr>
        <i/>
        <sz val="10"/>
        <rFont val="Arial CE"/>
        <family val="2"/>
        <charset val="238"/>
      </rPr>
      <t>do fi 12mm</t>
    </r>
  </si>
  <si>
    <t>Dobava in strojna obdelava in ročna montaža srednje zahtevne armature iz betonskega jekla S 500 pri fi 10+12mm</t>
  </si>
  <si>
    <t>Atestacije betonarne, dobavnice in prevoznice</t>
  </si>
  <si>
    <t>končno Poročilo dosežene kakovosti vgrajenih betonov</t>
  </si>
  <si>
    <t>Izdelava končnega Poročila ocene dosežene kakovosti vgrajenih betonih v skladu s Pravilnikom iz ZGO-1 izdelan s strani pooblaščene inštitucije. Priloga poročila tudi dnevne Atestacije betonarne, dobavnice in prevoznice betonskih mešanic dobaviteljev.</t>
  </si>
  <si>
    <t>m3</t>
  </si>
  <si>
    <t>Izvedba debelejšega zabetoniranja d=50-40cm v poglobljenem delu objekta za naklonsko površino zbirnika voda z betonom C25/30 ter zagladitev površine v sklonih proti poglobitvi</t>
  </si>
  <si>
    <t>Vertikalni elementi;
AB zidovi, parapeti, slopi, stebri, vertikalne vezi VPV, manjša ležišča konstrukcijskih elementov ipd. manjši AB elementi</t>
  </si>
  <si>
    <t xml:space="preserve"> - vodotesen beton 37/45 X C4 PV1 S3 </t>
  </si>
  <si>
    <t>Strojno vgrajevanje betona  v armirane  konstrukcije preseka 0.04 do 0.30 m3/m2/m, z vsemi pomožnimi deli in prenosi do mesta vgraditve (0-16 N + Č) ter ustrezno vibriranje in zaščita ter nega vgr.betona</t>
  </si>
  <si>
    <t>Horizontalni elementi;
AB medetažne, strešne in konzolne plošče, AB nosilci, preklade, horizontalne vezi HPV, poševne HPV, medetažne AB stopnice ipd.</t>
  </si>
  <si>
    <t xml:space="preserve"> - vodotesen beton C37/45 x c4 pv1 s3</t>
  </si>
  <si>
    <t>Strojno vgrajevanje betona v armirane konstrukcije preseka od 0.04 do 0.30 m3/m2/m z vsemi pomožnimi deli in prenosi do mesta vgraditve (0-16 N+Č) ter ustrezno vibriranje in zaščita ter nega vgrajenega betona</t>
  </si>
  <si>
    <t>AB temeljna plošča debeline 20cm kletnega in poglobljenega dela objekta</t>
  </si>
  <si>
    <t xml:space="preserve">a </t>
  </si>
  <si>
    <t>Strojno vgrajevanje betona za temeljenje objekta v armirano betonske konstrukcije preseka do 0.30 m3/m2/m z vsemi pomožnimi deli in prenosi do mesta elementov vgraditve ter nege betona (0-32 N+Č in del 0-16 N+Č)</t>
  </si>
  <si>
    <t>pod temeljno ploščo kletnega in najprej poglobljanega dela objekta</t>
  </si>
  <si>
    <t xml:space="preserve"> - beton C 15/20</t>
  </si>
  <si>
    <t>Vgrajevanje betona v  nearmirane  konstrukcije preseka 0.08 - 0.12 m3/m2 (0-16 N)</t>
  </si>
  <si>
    <t xml:space="preserve"> - armatura mora biti pred izvedbo betoniranja pregledana s strani pooblaščenega nadzornika ali projektanta, kar je vpisati v GD izvajanja del.    Po končanju del se izdela ustrezno poročilo o vgrajenih betonih.</t>
  </si>
  <si>
    <t xml:space="preserve"> -izvedba tubofleks in ostalih gibljivih cevi za instalacije vodene v ploščah, kot tudi vse ostale instalacije ipd. v posameznih konstrukcijskih elementih;</t>
  </si>
  <si>
    <t xml:space="preserve"> - vsa pomožna dela ter prenosi armature do mesta vgraditve;</t>
  </si>
  <si>
    <t xml:space="preserve"> - čiščenje betonskega železa od blata, maščob in rje, ki se lušči, podstavljanje podložk in začasno vezanje armature k opažu;</t>
  </si>
  <si>
    <t xml:space="preserve"> - naprava betona s transporti in prenosom vsega materiala do mesta vgraditve;</t>
  </si>
  <si>
    <t xml:space="preserve"> - kvaliteta betona mora ustrezati zahtevam splošnih določil za betonska in armiranobetonska dela in po popisu del in veljavnih Predpisih;</t>
  </si>
  <si>
    <t xml:space="preserve"> - višina prostega pada betona pri vgradnji ne sme biti večja od 1m;</t>
  </si>
  <si>
    <t xml:space="preserve"> - armatura mora biti na svojem mestu in zalita ter obdelana od vseh strani s predpisanim zaščitnim slojem betona po Predpisih;</t>
  </si>
  <si>
    <t xml:space="preserve"> - opaž mora biti popolnoma zalit z betonom, beton pa mora biti gost brez gnezd;</t>
  </si>
  <si>
    <t xml:space="preserve"> - pred pričetkom betonskih del morata biti opaž in armatura popolnoma pripravljena in istočasno pripravljene odprtine za instalacijske vode, dimnike, odduhe, ventilacije ipd.;</t>
  </si>
  <si>
    <t xml:space="preserve"> - vsi betoni, ki ostanejo vidni in so obdelani samo s premazom ter so vgrajeni z ustrezno granulacijo betona;</t>
  </si>
  <si>
    <t>- izvedba po opisu v posamezni postavki;</t>
  </si>
  <si>
    <t>BETONSKA  IN ARMIRANOBETONSKA  DELA</t>
  </si>
  <si>
    <t xml:space="preserve">ZEMELJSKA DELA SKUPAJ </t>
  </si>
  <si>
    <t>Evidenčni listi prejemnic komunalnih deponij</t>
  </si>
  <si>
    <t>Poročilo o ravnanju z gradbenimi odpadki ...</t>
  </si>
  <si>
    <t>Izdelava končnega Poročila o ravnanju z gradbenimi odpadki nastalimi pri gradbenih delih v skladu s Pravilnikom iz ZGO-1 ter s prikazom količin le teh ob gradnji in ob enem s prikazom načina oz. mesta odlaganja. Priloga poročila tudi Evidenčne liste prejemnice uradnih pooblaščenih komunalnih ekološko urejenih deponij.</t>
  </si>
  <si>
    <t>Izvedba odvoza viška izkopnega materiala s kamioni v lokalno trajno ekološko in komunalno urejeno deponijo do 8km s plačilom takse</t>
  </si>
  <si>
    <t>Izvedba razgrinjanja izkopnega humusa na delu parcele za poravnanje le te (cca 1/2 količine) ter pregrabitev</t>
  </si>
  <si>
    <t>zasip zunaj okoli objektom v širini cca 1m' z odbranim izkopnim materialom izkopa</t>
  </si>
  <si>
    <t>Izvedba z zasipanjem izza objekta in za temeljno ploščo z izkopnim materialom od izkopa z nabijanjem v plasteh do 30cm do nivoja cca -28cm ZU (iz odbranega materiala odmeta na stran ali iz začasnega odvoza na gradbiščno deponijo (cca max do 15-25m)</t>
  </si>
  <si>
    <t>podobno, le zgornja plast finejšega sloja deb. cca do 2-3cm s frakcijo 0-32mm dvorišču okoli objekta ZU in s točnostjo +-2cm</t>
  </si>
  <si>
    <t>podobno osnovnemu opisu, le spodnja plast drobljenca kot temeljna greda debeline cca 20-25cm s frakcijo 0-132mm na dvorišču okoli objekta na ZU</t>
  </si>
  <si>
    <t>zgornja plast finejšega sloja deb. cca do 2-3cm s frakcijo 0-32mm</t>
  </si>
  <si>
    <t>spodnja plast drobljenca kot temeljna greda debeline cca 20-25cm s frakcijo 0-132mm</t>
  </si>
  <si>
    <t>Izdelava dobave, raztiranje in utrjevanje z valjanjem tamponske podlage iz kvalitetnega gramoznega materiala z Atestom oz. Certifikatom; planiranje s točnostjo +- 1,0cm, debelina nasipa v plasteh cca max. 20-25cm pod p.b. AB temeljno ploščo kleti in poglobljenega dela objekta.</t>
  </si>
  <si>
    <t>Izvedba dobave in polaganje geotekstila II.klase teže min 250g/m2 ter s prekritjem stikov min. 10cm pod tamponom na spodnji planum za preprečitev mešanja tampona in zemljin. Izvedba tudi cca 25-30cm na poševnini stranic izkopa</t>
  </si>
  <si>
    <t>okoli objekta na nivoju območje ZU s točnostjo +- 3,0cm</t>
  </si>
  <si>
    <t>dno izkopa pod temeljno ploščo s točnostjo +-1,0cm</t>
  </si>
  <si>
    <t>Izvedba planiranja tal po kombiniranem izkopu z nabijanjem do točnosti  +- 1,0 do +-3,0cm</t>
  </si>
  <si>
    <t>globina nad 4m' do cca 7,5m'</t>
  </si>
  <si>
    <t>globina 2-4m'</t>
  </si>
  <si>
    <t>globina do 2m'</t>
  </si>
  <si>
    <t>Široki strojni izkop in odriv terena zemljine II-III.ktg. globine cca 15-25cm z istočasnim odrivom na rob parcele za kasnejšo uporabo (cca max do 15-25m')</t>
  </si>
  <si>
    <t xml:space="preserve"> - pregled gradbene jame s strani pooblaščenega geomehanika, ki ga predhodno potrdi naročnik ali nadzornik investitorja del</t>
  </si>
  <si>
    <t xml:space="preserve"> - črpanje eventualne vode iz gradbene jame sprotno ter odvajanje na nenevarno neplazeče pobočje nižje ob izkopa</t>
  </si>
  <si>
    <t xml:space="preserve"> - odstranitev rastlin, zakoličenje objektov, dovoz materiala;</t>
  </si>
  <si>
    <t xml:space="preserve"> - pregled bočnih strani izkopa vsak dan pred pričetkom, zlasti po deževnem vremenu in slabem vremenu;</t>
  </si>
  <si>
    <t xml:space="preserve"> - izvedba izkopov po opisu v posameznih postavkah;</t>
  </si>
  <si>
    <t xml:space="preserve"> - zakoličba objekta, postavitev profilov;</t>
  </si>
  <si>
    <t>Vsa zemeljska dela je upoštevati v raščenem stanju z vsemi pripravljalnimi in eventualnimi spremljevalnimi in zaključnimi deli, ter z začasnim notranjim transportom na gradbiščno deponijo, na koncu pa transportom v trajno komunalno ekološko urejeno lokalno deponijo</t>
  </si>
  <si>
    <t>Vsa zemeljska dela na izkopih in transportih izkopnih materialov ter odvozi se obračunavajo po prostornini zemlje v raščenem stanju . Nasipna dela se obračunajo po prostornini novega nasipnega tampona v vgrajenem stanju</t>
  </si>
  <si>
    <t>ZEMELJSKA DELA</t>
  </si>
  <si>
    <t xml:space="preserve">PRIPRAVLJALNA DELA SKUPAJ </t>
  </si>
  <si>
    <t>Izvedba geomehanskega pregleda temeljnega terena s strani pooblaščenega GEOTEHNIKA ali geologa, vključno s poročilom in vpisom v gradbeni dnevnih izvajanja del</t>
  </si>
  <si>
    <t>2.faza del</t>
  </si>
  <si>
    <t>1.faza del</t>
  </si>
  <si>
    <t>Izvedba dobave in postavitve tipskega WC kontejnerja za čas gradnje; 1.faze (od I-III+.faze cca 1.5M  in od nadaljnje -IV-VII.faze GOI del cca 1.5M)</t>
  </si>
  <si>
    <t>prenos višinske kote +-0.00 na varovalno rezervno lokacijo blizu objekta na stalno fiksno mesto
(drevo, kandelaber, ograja ipd.)</t>
  </si>
  <si>
    <t>vmesni profili ravni obojestransko</t>
  </si>
  <si>
    <t>vogalni profili L oblike</t>
  </si>
  <si>
    <t>Izvedba zavarovanja geodetske zakoličbe z lesenimi profili in prenosom točk na njih in označba z žeblji, predvidoma 2.5-3m od objekta in na višini +1.00m nad koto +-0,00</t>
  </si>
  <si>
    <t>Izvedba geodetske zakoličbe objekta s strani pooblaščenega GEOMETRA, 4.vogalnih točk in višine kote +- 0,00 = _____,___m nm.v.. 
Izdelava uradnega zakoličbenega zapisnika v 2.izvodih z ustreznim Certifikatom.</t>
  </si>
  <si>
    <t>Izvedba dobave in postavitve gradbiščne table z vsebino  v skladu s Pravilnikom; A4 ali A3 format v zaščitni PE foliji</t>
  </si>
  <si>
    <t>Izvedba gradbiščnih dvokrilnih vrat širine 2.5-3.0m za dovoze na parcelo gradbišča z obešanko</t>
  </si>
  <si>
    <t>Izvedba gradbiščne ograje s PVC oranžno ograjo višine 1.5 do 1.8m na vhodnem delu cca 25-30/15x2=  cca 60m'</t>
  </si>
  <si>
    <t>Izvajalec je dolžan pri izvajanju del urediti gradbišče v skladu z Zakonom o graditvi objektov - ZGO-1 in Zakonom o varstvu in zdravju pri delu - ZVZD ter Elaboratom ZVVD in Načrti</t>
  </si>
  <si>
    <t>PRIPRAVLJALNA DELA :</t>
  </si>
  <si>
    <t xml:space="preserve">   </t>
  </si>
  <si>
    <t>GRADBENA DELA</t>
  </si>
  <si>
    <t>A.</t>
  </si>
  <si>
    <t>PONUDBENA VREDNOST na m2</t>
  </si>
  <si>
    <t>PONUDBENA VREDNOST SKUPAJ :</t>
  </si>
  <si>
    <t>DDV</t>
  </si>
  <si>
    <t xml:space="preserve"> A + B    SKUPAJ : </t>
  </si>
  <si>
    <t xml:space="preserve">OBRTNIŠKA DELA SKUPAJ </t>
  </si>
  <si>
    <t>OBRTNIŠKA DELA :</t>
  </si>
  <si>
    <t>GRADBENA DELA SKUPAJ :</t>
  </si>
  <si>
    <t xml:space="preserve">I.   </t>
  </si>
  <si>
    <t>GRADBENA DELA :</t>
  </si>
  <si>
    <t>PRIT + KLET  + Poglobitev =</t>
  </si>
  <si>
    <t>MERILNO MESTO</t>
  </si>
  <si>
    <t>SLIKOPLESKARSKA DELA SKUPAJ</t>
  </si>
  <si>
    <t>Skupaj</t>
  </si>
  <si>
    <t>SIST EN 1610</t>
  </si>
  <si>
    <t xml:space="preserve">kanalizacijskih cevi  po standardu </t>
  </si>
  <si>
    <t>Tlačni preizkus vodotesnosti položenih</t>
  </si>
  <si>
    <t>42</t>
  </si>
  <si>
    <t>delih in pregled kanala s TV kamero</t>
  </si>
  <si>
    <t xml:space="preserve">Strojno čiščenje kanala po končanih  </t>
  </si>
  <si>
    <t>41.</t>
  </si>
  <si>
    <t>(obračun pri kanalu O2)</t>
  </si>
  <si>
    <t>čiščenje cestišča v času gradnje kanalizacije</t>
  </si>
  <si>
    <t xml:space="preserve">redno dnevno vzdrževanje oz. strojno </t>
  </si>
  <si>
    <t>40</t>
  </si>
  <si>
    <t xml:space="preserve">času izvedbe </t>
  </si>
  <si>
    <t>Projektantski nadzor na gradbišču v</t>
  </si>
  <si>
    <t>39.</t>
  </si>
  <si>
    <t>ocena stroškov</t>
  </si>
  <si>
    <t>obračun po dejanskih stroških</t>
  </si>
  <si>
    <t>in vzpostavitev v prvotno stanje</t>
  </si>
  <si>
    <t>komunalnih vodov v času izvajanja del</t>
  </si>
  <si>
    <t>Prečno zavarovanje obstoječih</t>
  </si>
  <si>
    <t>38.</t>
  </si>
  <si>
    <t>iz nerjavečega jekla L = 2,70m z izvlekom</t>
  </si>
  <si>
    <t>Dobava in vgradnja tipske kovinske lesteve</t>
  </si>
  <si>
    <t>37.</t>
  </si>
  <si>
    <t xml:space="preserve"> +- Q 335</t>
  </si>
  <si>
    <t>Dobava in vgradnja armaturne mreže</t>
  </si>
  <si>
    <t>36.</t>
  </si>
  <si>
    <t>LTŽ pokrova 60/60, Cd400, s tesnilom (3x)</t>
  </si>
  <si>
    <t>dim. 1,50 x1,50m višine  do 4,5m, vgradnjo</t>
  </si>
  <si>
    <t>betona C37/45 X C4 PV1 S3</t>
  </si>
  <si>
    <t xml:space="preserve">z vsemi opažnimi deli, vgradnjo </t>
  </si>
  <si>
    <t>Izdelava merilnega jaška v AB konstrukciji</t>
  </si>
  <si>
    <t>35.</t>
  </si>
  <si>
    <t>izdelavo mullde v merilnem jašku (3x)</t>
  </si>
  <si>
    <t xml:space="preserve">Dobava in vgradnja betona C 20/25 za </t>
  </si>
  <si>
    <t>34.</t>
  </si>
  <si>
    <t>pri merilnih jaških (3 trije jaški)</t>
  </si>
  <si>
    <t>Dobava in vgradnja podložnega betona C 16/20</t>
  </si>
  <si>
    <t>33.</t>
  </si>
  <si>
    <t>R.J. "S3-1"</t>
  </si>
  <si>
    <t xml:space="preserve">priključka na obstoječo betonsko cev </t>
  </si>
  <si>
    <t>(PAM, Norinco ali enakovredno) in izdelavo</t>
  </si>
  <si>
    <t>LTŽ pokrovi morajo ustrezati standardu EN124</t>
  </si>
  <si>
    <t>z zaklepom in protihrupnim vložkom (r.j. K1-01)</t>
  </si>
  <si>
    <t>in AB venca z LTŽ pokrovom f 600 mm, 400 kN</t>
  </si>
  <si>
    <t xml:space="preserve">muldo, z vgradnjo AB razbremenilne plošče </t>
  </si>
  <si>
    <t xml:space="preserve">globine do 3,50m na kanalu fi 200 mm s poliestersko </t>
  </si>
  <si>
    <t xml:space="preserve">poliesterskih cevi fi 800 mm, deb. stene 9,0mm,   </t>
  </si>
  <si>
    <t xml:space="preserve">Nabava, dobava in vgradnja revizijskega jaška iz  </t>
  </si>
  <si>
    <t>32.</t>
  </si>
  <si>
    <t>R.J. "S2-1"</t>
  </si>
  <si>
    <t>priključka na obstoječo betonsko cev DN 500</t>
  </si>
  <si>
    <t xml:space="preserve">globine do 4,00m na kanalu fi 200 mm s poliestersko </t>
  </si>
  <si>
    <t>31.</t>
  </si>
  <si>
    <t>R.J. "S4-1"</t>
  </si>
  <si>
    <t>priključka na obstoječo betonsko cev DN 400</t>
  </si>
  <si>
    <t xml:space="preserve">globine do 4,00m na kanalu fi 400 mm s poliestersko </t>
  </si>
  <si>
    <t>30.</t>
  </si>
  <si>
    <t>R.J. "S4-2"</t>
  </si>
  <si>
    <t xml:space="preserve">(PAM, Norinco ali enakovredno) </t>
  </si>
  <si>
    <t xml:space="preserve">globine do 3,50m na kanalu fi 400 mm s poliestersko </t>
  </si>
  <si>
    <t>29.</t>
  </si>
  <si>
    <t>R.J. "S4-3"</t>
  </si>
  <si>
    <t>28.</t>
  </si>
  <si>
    <t>R.J. "S1-1"</t>
  </si>
  <si>
    <t xml:space="preserve">globine do 4,00m na kanalu fi 250 mm s poliestersko </t>
  </si>
  <si>
    <t>27.</t>
  </si>
  <si>
    <t>R.J. "S1-6"</t>
  </si>
  <si>
    <t xml:space="preserve">priključka obstoječega kanala </t>
  </si>
  <si>
    <t>26.</t>
  </si>
  <si>
    <t>R.J. "S1-3"</t>
  </si>
  <si>
    <t>dodatnega priključka za kanal PVC 200</t>
  </si>
  <si>
    <t>25.</t>
  </si>
  <si>
    <t>R.J. "S1-2"</t>
  </si>
  <si>
    <t>24.</t>
  </si>
  <si>
    <t>R.J. "S1-4"in"S1-5"</t>
  </si>
  <si>
    <t>(PAM, Norinco ali enakovredno)</t>
  </si>
  <si>
    <t>23.</t>
  </si>
  <si>
    <t>R.J. "S1-7"in"S1-10"</t>
  </si>
  <si>
    <t xml:space="preserve">globine do 3,00m na kanalu fi 200 mm s poliestersko </t>
  </si>
  <si>
    <t>22.</t>
  </si>
  <si>
    <t>R.J. "S1-8"in"S1-9"</t>
  </si>
  <si>
    <t xml:space="preserve">globine do 2,50m na kanalu fi 200 mm s poliestersko </t>
  </si>
  <si>
    <t>21.</t>
  </si>
  <si>
    <t>PVC 400/SN8</t>
  </si>
  <si>
    <t>PVC 250/SN8</t>
  </si>
  <si>
    <t>PVC 200/SN8</t>
  </si>
  <si>
    <t xml:space="preserve">stiki so tesnjeni z gumi tesnili </t>
  </si>
  <si>
    <t>in polnim obbetoniranjem z betonom C 16/20</t>
  </si>
  <si>
    <t>in ustreznih fazonskih kosov na bet. posteljico</t>
  </si>
  <si>
    <t>Dobava in montaža PVC kanalskih cevi</t>
  </si>
  <si>
    <t>20.</t>
  </si>
  <si>
    <t>standardnem Proktorjevem postopku</t>
  </si>
  <si>
    <t xml:space="preserve">h = 30 cm z utrjevanjem 100 mPa </t>
  </si>
  <si>
    <t xml:space="preserve">Zasip jarka z novo pripeljanim gramoznim materialom   </t>
  </si>
  <si>
    <t>( iz deponije izvajalca)</t>
  </si>
  <si>
    <t>po 30 cm z utrjevanjem do 95 % trdnosti po</t>
  </si>
  <si>
    <t xml:space="preserve">Zasip jarka z izkopanim materialom v slojih  </t>
  </si>
  <si>
    <t>komunalne takse</t>
  </si>
  <si>
    <t>deponije, H =do 15 km s plačilom</t>
  </si>
  <si>
    <t>odpadno deponijo vključno s stroški</t>
  </si>
  <si>
    <t xml:space="preserve">Odvoz  viška izkopanega materiala na </t>
  </si>
  <si>
    <t>+/- 3 cm po projektiranem padcu</t>
  </si>
  <si>
    <t>Ročno planiranje dna jarka s točnostjo</t>
  </si>
  <si>
    <t>naklon brežine 60°</t>
  </si>
  <si>
    <t xml:space="preserve">0-5,0 m1, z odlaganjem ob robu izkopa </t>
  </si>
  <si>
    <t xml:space="preserve">Izdelava nosilne plasti bitumeniziranega drobljenca iz zmesi zrn 0/32 mm iz karbonatnih kamnin v debelini 6 cm </t>
  </si>
  <si>
    <t xml:space="preserve">Izdelava obrabno zaporne plasti bituminiziranega drobljenca iz karbonatne kamenine BB0/11mm v deb. 3 cm </t>
  </si>
  <si>
    <t>13</t>
  </si>
  <si>
    <t>plačilom takse</t>
  </si>
  <si>
    <t>odvozom na komunalno deponijo in</t>
  </si>
  <si>
    <t>Rušenje obstoječega asfaltnega tlaka z</t>
  </si>
  <si>
    <t xml:space="preserve"> kos</t>
  </si>
  <si>
    <t>Izdelava PID po gradbeni zakonodaji in skladno z zahtevo upravljalca tudi v elektronski obliki.</t>
  </si>
  <si>
    <t>Geodetski posnetek in vris v kataster in izdelava geodetskega načrta. En izvod posnetka v Gauss-Krugerjevem sistemu se odda v elektronski obliki. Obračun za 1 m1.</t>
  </si>
  <si>
    <t>UR</t>
  </si>
  <si>
    <t xml:space="preserve">Nadzor pri gradnji kanala pristojnih služb ostalih komunalnih vodov na območju: elektro, PTT, plinovod, vodovod, javna razsvetljava.                                                              Obračun po dejanskih stroških.
</t>
  </si>
  <si>
    <t>Ocena stroškov</t>
  </si>
  <si>
    <t>Zakoličba obstoječih komunalnih vodov.</t>
  </si>
  <si>
    <t>izkopa in polaganja kanalizacije</t>
  </si>
  <si>
    <t>določitev nivoja za merjenje globine</t>
  </si>
  <si>
    <t>vzpostavljeno os trase kanala, ter</t>
  </si>
  <si>
    <t>Postavitev gradbenih profilov na</t>
  </si>
  <si>
    <t>revizijskih jaškov</t>
  </si>
  <si>
    <t xml:space="preserve">Zakoličenje osi kanalizacije z oznako </t>
  </si>
  <si>
    <t>gradnji javne kanalizacije</t>
  </si>
  <si>
    <t xml:space="preserve">Izvajanje geomehanskega nadzora pri </t>
  </si>
  <si>
    <t>z zakonodajo</t>
  </si>
  <si>
    <t xml:space="preserve">končnega deponiranja, ki mora biti v skladu </t>
  </si>
  <si>
    <t>gradnjo, v ponudbi predvideto tudi stroške</t>
  </si>
  <si>
    <t>mora za vse vrste odpadkov, ki nastanejo med</t>
  </si>
  <si>
    <t xml:space="preserve">odpadki" v skladu s Pravilnikom. Izvajalec </t>
  </si>
  <si>
    <t xml:space="preserve">Izdelava "Poročila o ravnanju z gradbenimi </t>
  </si>
  <si>
    <t>Izdelava elaborata varstva pri delu.</t>
  </si>
  <si>
    <t>zakonodaji pred pričetkom gradnje.</t>
  </si>
  <si>
    <t>Izdelava varnostnega načrta po gradbeni</t>
  </si>
  <si>
    <t>projektantu, nadzorniku…)</t>
  </si>
  <si>
    <t>naročniku, odg. vodji projekta, odgov.</t>
  </si>
  <si>
    <t>table na gradbišču (napisi s podatki o</t>
  </si>
  <si>
    <t xml:space="preserve">Nabava in postavitev obvestilne </t>
  </si>
  <si>
    <t>cena/enoto</t>
  </si>
  <si>
    <t>Opis postavke</t>
  </si>
  <si>
    <t>kanali S1,S2,S3 in S4</t>
  </si>
  <si>
    <t xml:space="preserve">ZUNANJA KANALIZACIJA   </t>
  </si>
  <si>
    <t>fi 1/2"</t>
  </si>
  <si>
    <t>Dobava in vgradnja vodovodne pipe (hladna voda)</t>
  </si>
  <si>
    <t>skupno z zemeljskimi deli</t>
  </si>
  <si>
    <t>objekta bolnišnice do merilnega mesta</t>
  </si>
  <si>
    <t>Izdelava vodovodne instalacije od obstoječega</t>
  </si>
  <si>
    <t>skupno z odtočno cevjo fi 32mm</t>
  </si>
  <si>
    <t>Dobava in vgradnja umivalnika iz RF pločevine</t>
  </si>
  <si>
    <t>vso potrebno elektro instalacijo</t>
  </si>
  <si>
    <t xml:space="preserve">elektromotornim pogonom  sondo  in </t>
  </si>
  <si>
    <t>termostatskega radiatorje moč 2,0 kW</t>
  </si>
  <si>
    <t xml:space="preserve">Dobava in namestitev električnega </t>
  </si>
  <si>
    <t>odpadno komunalno vodo</t>
  </si>
  <si>
    <t xml:space="preserve">Dobava in vgradnja ventilatorja za prezračevanje </t>
  </si>
  <si>
    <t>jeklenih cevi</t>
  </si>
  <si>
    <t>povezovalno instalacijo</t>
  </si>
  <si>
    <t xml:space="preserve">za tri črpalke z plovnimi stikali (3x) in </t>
  </si>
  <si>
    <t>Dobava in vgradnja elektrokrmilne omarice</t>
  </si>
  <si>
    <t>vodili za izvlek in verigo</t>
  </si>
  <si>
    <t>zasunm in protipovratnim ventilom DN100</t>
  </si>
  <si>
    <t>odpadno komunalno vodo vključno z</t>
  </si>
  <si>
    <t xml:space="preserve">Dobava in vgradnja potopne črpalke za </t>
  </si>
  <si>
    <t xml:space="preserve">1. </t>
  </si>
  <si>
    <t>ČRPALIŠČE Z OPREMO</t>
  </si>
  <si>
    <t>GRADBENO-OBRTNIŠKA DELA</t>
  </si>
  <si>
    <t>cena na enoto</t>
  </si>
  <si>
    <t>MERILNO MESTO gradbeno-obrtniška dela</t>
  </si>
  <si>
    <t>MERILNO MESTO oprema črpališča</t>
  </si>
  <si>
    <t>KANALI S1, S2, S3 in S4</t>
  </si>
  <si>
    <t>C</t>
  </si>
  <si>
    <t>3A</t>
  </si>
  <si>
    <t>3B</t>
  </si>
  <si>
    <t>3C</t>
  </si>
  <si>
    <t>NAČRT KANALIZACIJE</t>
  </si>
  <si>
    <t>Podobno, le široki strojni izkop v terenu III. Do V. ktg . z istočasnim nakladanjem na kamion za transport v trajno deponijo (cca max 8km), del cca 1/2 pa ostane na parceli za kasnejši zasip</t>
  </si>
  <si>
    <t>doplačilo za izkop v terenu V.ktg v delu globljega poglobitvenega dela objekta predvidoma od nivoja -6 do -7.5m'</t>
  </si>
  <si>
    <t>Qč=4,5 l/s, Hč=5,0m</t>
  </si>
  <si>
    <t>Strojno ročni Izkop kanalizacijskega jarka globine</t>
  </si>
  <si>
    <t>50% iii. KTG</t>
  </si>
  <si>
    <t>50% v. KTG</t>
  </si>
  <si>
    <t xml:space="preserve">Izdelava tlačnega voda DN 150 iz nerjavnih </t>
  </si>
  <si>
    <t>Kompletna izdelava peskolovcev za meteorno odtočno vodo s strešin strehe, globine do 1.0m z izdelavo betonskega dna iz p.b. in mulda na dnu, betonski pokrov in izdelavo priključka, betonska cev BCØ 40cm, globine do 1.0 m (tipske cevi)</t>
  </si>
  <si>
    <t>Dobava in vgradnja klinastega zasuna z</t>
  </si>
  <si>
    <t xml:space="preserve"> Nepredvidena dela (7%)</t>
  </si>
  <si>
    <t>4.1.4.6. POPIS MATERIALA-MERSKI JEZ-PZI</t>
  </si>
  <si>
    <t>VODOVNI MATERIAL</t>
  </si>
  <si>
    <t>Izkop trase globine 80cm, širine 40cm, vrezovanje v asfalt(zajeto v popisu gradbenih del)</t>
  </si>
  <si>
    <t>Režijske ure - - ocenjeno</t>
  </si>
  <si>
    <t>SKUPAJ ELEKTRIČNE INSTALACIJE IN ELEKTRIČNA OPREMA</t>
  </si>
  <si>
    <t>Dobava in montaža inox razdelilnika RO-MJ</t>
  </si>
  <si>
    <t>Programabilni logični krmilnik s 14-imi digialnimi vhodi in 10-imi digitalnimi izhodi, kot primer Siemens 6ES7214-1AG40-0XB0</t>
  </si>
  <si>
    <t>Razširitveni modul za programabilni logični krmilnik s 16-imi digitalnimi vhodi, kot primer Siemens tipa 6ES7221-1BH32-0XB0</t>
  </si>
  <si>
    <t>Razširitveni modul za progrmabilni logični krmilnik s 4-imi analognimi vhodi(4-20mA), kot primer Siemens 6ES7231-4HD32-0XB0</t>
  </si>
  <si>
    <t>Zaslon na dotik, kot primer Siemens 6AV2124-2DC01-0AX0</t>
  </si>
  <si>
    <t>RJ45 Ethernet priključek za komunikacijo, kot primer Siemens 6GK1901-1BB10-2AA0</t>
  </si>
  <si>
    <t>Led luč z vtičnico za osvetlitev razdelilnika, kot primer Rittal SZ.2500.210</t>
  </si>
  <si>
    <t>Vratno stikalo za Led luč z vtičnico, kot primer Rittal SZ.2500.460</t>
  </si>
  <si>
    <t>Priklučni kabel za Led luč z vtičnico, kot primer Rittal 4315100</t>
  </si>
  <si>
    <t>Dovodno Busbar podnože 63A iz glavnega stikala, 3-polno, dovod spodaj, kot primer Rittal 9342210</t>
  </si>
  <si>
    <t>Pretokovna in kratkostična zaščita za potopne črpalke, kot primer Siemens 3RV2011-1EA10</t>
  </si>
  <si>
    <t>Pomožni kontakt za zaščito, kot primer Siemens 3RV2901-1E</t>
  </si>
  <si>
    <t>Odzemnik 25A za zaščite na Šinskem sistemu, kot primer Rittal 9340370</t>
  </si>
  <si>
    <t>Močnostni kontaktor za vklope porabnikov, kot primer Siemens 3RT2015-1BB41</t>
  </si>
  <si>
    <t>Povezovalni modul za motorsko zaščito in kontaktor, kot primer Siemens 3RA1921-1D</t>
  </si>
  <si>
    <t>Element za mehki zagon potopnih črpalk ustrezne moči, kot primer Siemens tipa 3RW3013-1BB04</t>
  </si>
  <si>
    <t>Zaščitno stikalo TDM namenjeno kontroli temperature v navitju motorja TCS ter indikaciji vdora voda DI pri potopnih črpalkah, kot Primer SULZER tipa 61245042</t>
  </si>
  <si>
    <t>10 amperski napajalnik enosmetne napetosti 24V, kot primer Siemens 6EP1434-2BA20</t>
  </si>
  <si>
    <t>Pretokovna in kratkostična zaščita za Ventilator in Motorsko loputo, kot primer Siemens 3RV2011-0KA10</t>
  </si>
  <si>
    <t>Transformator 400/230V kot Primer Siemens 4AM4842-5AT10-0FA0</t>
  </si>
  <si>
    <t>1-Polna 2A varovalka tipa C kot primer Siemenes 5SL6102-7</t>
  </si>
  <si>
    <t>Odzemnik 32A za varovalko/zaščito na Šinskem sistemu, kot primer Rittal Tipa 9340460</t>
  </si>
  <si>
    <t>Pretokovna in kratkostična zaščita za transformator 400/230, kot primer Siemens tipa
3RV2011-1CA10</t>
  </si>
  <si>
    <t>1-Polna 6A varovalka tipa C kot primer Siemenes kot primer Siemens 5SL6106-7</t>
  </si>
  <si>
    <t>1-Polna 16A varovalka tipa C za vtično gnezdo kot primer Siemens 5SL6116-7</t>
  </si>
  <si>
    <t>3-Polna 16A varovalka tipa C za vtično gnezdo kot primer Siemens 5SL6316-7</t>
  </si>
  <si>
    <t>Prostostoječa inox omara dimenzij širine 800mm, višine 1800mm in globine 500mm. Kot primer Rittal Tipa SE8 5852500</t>
  </si>
  <si>
    <t>Prednje in zadnje podnožje za prostostoječo inox omaro višine 100mm. Kot primer Rittal 8701800</t>
  </si>
  <si>
    <t>Stransko podnožje za prostostoječo inox omaro višine 100mm. Kot primer Rittal 8701050</t>
  </si>
  <si>
    <t>4-Polno 40A Diferenčnoo zaščitno stiikalo FID 300mA. Namenjen vtičnemu gnezdu. Kot primer Siemens 5SV3644-6</t>
  </si>
  <si>
    <t>Pretokovna in kratkostična zaščita za Napajalnik enosmetne napestosti 24V, kot primer Siemens tipa 3RV2011-1DA10</t>
  </si>
  <si>
    <t>1-Polna 6A varovalka tipa B kot primer Siemenes kot primer Siemens  5SL6106-6</t>
  </si>
  <si>
    <t>Tipka za izklop v sili, kot primer Siemens 3SB3601-1HA20</t>
  </si>
  <si>
    <t>Pomožni kontakt 1NC za tipko za izklop v sili, kot primer Siemens 3SB3400-0C</t>
  </si>
  <si>
    <t>Zaščitni obroč za Tipko za izklop v sili, kot primer Siemens 3SB3921-0AK</t>
  </si>
  <si>
    <t>3-Polno 63A Rdeče-Rumeno glavno stikalo, kot primer Siemens 3LD2504-0TK53</t>
  </si>
  <si>
    <t>1-Polna 4A varovalka tipa B, kot primer Siemens 5SL6104-6</t>
  </si>
  <si>
    <t>3-Polna 32A varovalka tipa C za napajanje vtičnega gnezda, kot primer Siemens 5SL6332-7</t>
  </si>
  <si>
    <t xml:space="preserve">Programiranje procesnega računalnika, vizualizacija procesa in priprava prenosa podatkov o trenutni vrednosti pretoka, kumulativi in vrednosti temperature ter  centralni nadzorni sistem </t>
  </si>
  <si>
    <t>Ultrazvočni merilnik nivoja, kot primer Siemens 7ML5050-0CA12 - 1DA0 SITRANS LUT 400</t>
  </si>
  <si>
    <t>Ultrazvočni transmiter nivoja, kot primer Siemens 7ML11106-1BA20-0A Echomax XRS-5 Transmiter</t>
  </si>
  <si>
    <t>Montažni pribor za Ultrazvočni transmiter nivoja, kot primer Siemens 7ML1830-1BN</t>
  </si>
  <si>
    <t>Montažni pribor za Ultrazvočni transmiter nivoja, kot primer Siemens 7ML1830-1DS</t>
  </si>
  <si>
    <t>Merilni kanal oziroma "Venturijeva cev-Khafagiventuri QV302" višine 300mm in širine 120mm za detekcijo pretoka max 11l/s, kot primer Siemens 7ME3000-0KV11-0DN4</t>
  </si>
  <si>
    <t>Kontroler za priklop pH+Temperaturne sonde, kot primer SC200 HACHLANGE</t>
  </si>
  <si>
    <t>Sonda za meritev pH in temperaturne, kot primer 1200 S-SC HACH LANGE v kompletu s kablom 20m z armaturo za montažo v odprti kanal skupaj s pritrdilnim in montažnim materialom. Globina kanala cca 600mm. Točne dimenzije uskladiti pri izvedbi.</t>
  </si>
  <si>
    <t>SKUPAJ RAZDELILNIK RO-MJ</t>
  </si>
  <si>
    <t>Izdelava, dobava in montaža tipskih serijskih zunanjih kovinskih TI žaluzij, kompletno s stranskimi vodili ter regulacijo, dimenzije 120/120cm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</si>
</sst>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_)"/>
    <numFmt numFmtId="165" formatCode="#,##0.00\ [$€-1]"/>
    <numFmt numFmtId="166" formatCode="#,##0.00\ &quot;SIT&quot;"/>
    <numFmt numFmtId="167" formatCode="[$€-2]\ #,##0.00"/>
    <numFmt numFmtId="168" formatCode="#,##0.00\ &quot;€&quot;"/>
    <numFmt numFmtId="169" formatCode="_-* #,##0.00\ &quot;SIT&quot;_-;\-* #,##0.00\ &quot;SIT&quot;_-;_-* &quot;-&quot;??\ &quot;SIT&quot;_-;_-@_-"/>
  </numFmts>
  <fonts count="65" x14ac:knownFonts="1">
    <font>
      <sz val="11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"/>
      <charset val="238"/>
    </font>
    <font>
      <sz val="6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charset val="238"/>
    </font>
    <font>
      <sz val="8"/>
      <name val="Arial"/>
      <family val="2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6"/>
      <name val="Arial"/>
      <family val="2"/>
    </font>
    <font>
      <sz val="11"/>
      <color theme="1"/>
      <name val="Arial"/>
      <family val="2"/>
      <charset val="238"/>
    </font>
    <font>
      <i/>
      <sz val="9"/>
      <name val="Arial CE"/>
      <family val="2"/>
      <charset val="238"/>
    </font>
    <font>
      <i/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sz val="11"/>
      <color rgb="FFBD1220"/>
      <name val="Arial"/>
      <family val="2"/>
      <charset val="238"/>
    </font>
    <font>
      <b/>
      <i/>
      <sz val="9"/>
      <name val="Arial CE"/>
      <family val="2"/>
      <charset val="238"/>
    </font>
    <font>
      <i/>
      <sz val="9"/>
      <name val="Arial"/>
      <family val="2"/>
      <charset val="238"/>
    </font>
    <font>
      <i/>
      <sz val="6"/>
      <name val="Arial CE"/>
      <family val="2"/>
      <charset val="238"/>
    </font>
    <font>
      <sz val="9.5"/>
      <name val="Arial"/>
      <family val="2"/>
      <charset val="238"/>
    </font>
    <font>
      <i/>
      <sz val="9.5"/>
      <name val="Arial CE"/>
      <family val="2"/>
      <charset val="238"/>
    </font>
    <font>
      <sz val="7"/>
      <name val="Arial"/>
      <family val="2"/>
      <charset val="238"/>
    </font>
    <font>
      <i/>
      <sz val="7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sz val="6.25"/>
      <name val="Arial"/>
      <family val="2"/>
      <charset val="238"/>
    </font>
    <font>
      <sz val="9.5"/>
      <name val="Arial"/>
      <family val="2"/>
    </font>
    <font>
      <b/>
      <sz val="13"/>
      <name val="Arial CE"/>
      <family val="2"/>
      <charset val="238"/>
    </font>
    <font>
      <b/>
      <sz val="14"/>
      <name val="Arial CE"/>
      <family val="2"/>
      <charset val="238"/>
    </font>
    <font>
      <i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rgb="FF0070C0"/>
      <name val="Arial CE"/>
      <charset val="238"/>
    </font>
    <font>
      <b/>
      <sz val="12"/>
      <color rgb="FF0070C0"/>
      <name val="Arial CE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70C0"/>
      <name val="Arial CE"/>
      <family val="2"/>
      <charset val="238"/>
    </font>
    <font>
      <sz val="10"/>
      <name val="Algerian"/>
      <family val="5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sz val="9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 CE"/>
      <charset val="238"/>
    </font>
    <font>
      <u/>
      <sz val="10"/>
      <name val="Arial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sz val="12"/>
      <color rgb="FF5C6871"/>
      <name val="Arial"/>
      <family val="2"/>
      <charset val="238"/>
    </font>
    <font>
      <b/>
      <sz val="9"/>
      <name val="Arial CE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9" fontId="3" fillId="0" borderId="2">
      <alignment horizontal="left"/>
    </xf>
    <xf numFmtId="1" fontId="3" fillId="0" borderId="2">
      <alignment horizontal="center"/>
    </xf>
    <xf numFmtId="0" fontId="7" fillId="0" borderId="0"/>
    <xf numFmtId="0" fontId="3" fillId="0" borderId="0"/>
    <xf numFmtId="0" fontId="54" fillId="0" borderId="0"/>
    <xf numFmtId="169" fontId="3" fillId="0" borderId="0" applyFont="0" applyFill="0" applyBorder="0" applyAlignment="0" applyProtection="0"/>
  </cellStyleXfs>
  <cellXfs count="36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0" applyNumberFormat="1" applyFont="1" applyAlignment="1">
      <alignment horizontal="right"/>
    </xf>
    <xf numFmtId="4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4" fontId="2" fillId="0" borderId="0" xfId="0" applyNumberFormat="1" applyFont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wrapText="1"/>
    </xf>
    <xf numFmtId="4" fontId="2" fillId="0" borderId="3" xfId="0" applyNumberFormat="1" applyFont="1" applyBorder="1"/>
    <xf numFmtId="4" fontId="2" fillId="0" borderId="0" xfId="0" applyNumberFormat="1" applyFont="1" applyBorder="1"/>
    <xf numFmtId="0" fontId="1" fillId="0" borderId="0" xfId="0" applyFont="1" applyAlignment="1">
      <alignment horizontal="center" vertical="top"/>
    </xf>
    <xf numFmtId="0" fontId="4" fillId="0" borderId="1" xfId="0" applyFont="1" applyBorder="1" applyAlignment="1">
      <alignment horizontal="right" wrapText="1"/>
    </xf>
    <xf numFmtId="0" fontId="1" fillId="0" borderId="0" xfId="0" applyFont="1" applyAlignment="1"/>
    <xf numFmtId="0" fontId="3" fillId="0" borderId="0" xfId="3" applyNumberFormat="1" applyFont="1" applyFill="1" applyAlignment="1" applyProtection="1">
      <alignment vertical="justify"/>
    </xf>
    <xf numFmtId="0" fontId="3" fillId="0" borderId="0" xfId="3" applyNumberFormat="1" applyFont="1" applyFill="1" applyAlignment="1" applyProtection="1">
      <alignment vertical="justify" wrapText="1"/>
    </xf>
    <xf numFmtId="0" fontId="7" fillId="0" borderId="0" xfId="3" applyNumberFormat="1" applyFill="1" applyProtection="1"/>
    <xf numFmtId="4" fontId="3" fillId="0" borderId="0" xfId="3" applyNumberFormat="1" applyFont="1" applyFill="1" applyAlignment="1" applyProtection="1">
      <alignment horizontal="center"/>
    </xf>
    <xf numFmtId="4" fontId="7" fillId="0" borderId="0" xfId="3" applyNumberFormat="1" applyFill="1" applyAlignment="1" applyProtection="1">
      <alignment horizontal="center"/>
    </xf>
    <xf numFmtId="0" fontId="15" fillId="0" borderId="0" xfId="3" applyNumberFormat="1" applyFont="1" applyFill="1" applyAlignment="1" applyProtection="1">
      <alignment vertical="justify"/>
    </xf>
    <xf numFmtId="0" fontId="7" fillId="0" borderId="0" xfId="3" applyNumberFormat="1" applyFill="1" applyBorder="1" applyProtection="1"/>
    <xf numFmtId="0" fontId="3" fillId="0" borderId="0" xfId="3" applyNumberFormat="1" applyFont="1" applyFill="1" applyAlignment="1" applyProtection="1">
      <alignment vertical="distributed"/>
    </xf>
    <xf numFmtId="0" fontId="3" fillId="0" borderId="0" xfId="3" applyNumberFormat="1" applyFont="1" applyFill="1" applyProtection="1"/>
    <xf numFmtId="4" fontId="14" fillId="0" borderId="0" xfId="3" applyNumberFormat="1" applyFont="1" applyFill="1" applyAlignment="1" applyProtection="1">
      <alignment horizontal="center"/>
    </xf>
    <xf numFmtId="0" fontId="14" fillId="0" borderId="0" xfId="3" applyNumberFormat="1" applyFont="1" applyFill="1" applyProtection="1"/>
    <xf numFmtId="0" fontId="14" fillId="0" borderId="0" xfId="3" applyFont="1" applyFill="1" applyAlignment="1" applyProtection="1">
      <alignment horizontal="center" vertical="top"/>
    </xf>
    <xf numFmtId="0" fontId="29" fillId="0" borderId="0" xfId="3" applyNumberFormat="1" applyFont="1" applyFill="1" applyAlignment="1" applyProtection="1">
      <alignment vertical="justify"/>
    </xf>
    <xf numFmtId="0" fontId="7" fillId="0" borderId="0" xfId="3" applyFill="1" applyAlignment="1" applyProtection="1">
      <alignment horizontal="center" vertical="top"/>
    </xf>
    <xf numFmtId="0" fontId="3" fillId="0" borderId="0" xfId="3" applyFont="1" applyFill="1" applyAlignment="1" applyProtection="1">
      <alignment horizontal="center" vertical="top"/>
    </xf>
    <xf numFmtId="4" fontId="8" fillId="0" borderId="0" xfId="3" applyNumberFormat="1" applyFont="1" applyFill="1" applyAlignment="1" applyProtection="1">
      <alignment horizontal="center"/>
    </xf>
    <xf numFmtId="165" fontId="8" fillId="0" borderId="0" xfId="3" applyNumberFormat="1" applyFont="1" applyFill="1" applyAlignment="1" applyProtection="1">
      <alignment horizontal="right"/>
    </xf>
    <xf numFmtId="0" fontId="8" fillId="0" borderId="0" xfId="3" applyNumberFormat="1" applyFont="1" applyFill="1" applyProtection="1"/>
    <xf numFmtId="0" fontId="8" fillId="0" borderId="0" xfId="3" applyFont="1" applyFill="1" applyAlignment="1" applyProtection="1">
      <alignment horizontal="center" vertical="top"/>
    </xf>
    <xf numFmtId="165" fontId="7" fillId="0" borderId="0" xfId="3" applyNumberFormat="1" applyFill="1" applyAlignment="1" applyProtection="1">
      <alignment horizontal="right"/>
    </xf>
    <xf numFmtId="0" fontId="35" fillId="0" borderId="0" xfId="3" applyNumberFormat="1" applyFont="1" applyFill="1" applyAlignment="1" applyProtection="1">
      <alignment vertical="justify"/>
    </xf>
    <xf numFmtId="4" fontId="37" fillId="0" borderId="0" xfId="3" applyNumberFormat="1" applyFont="1" applyFill="1" applyAlignment="1" applyProtection="1">
      <alignment horizontal="center"/>
    </xf>
    <xf numFmtId="4" fontId="7" fillId="0" borderId="3" xfId="3" applyNumberFormat="1" applyFill="1" applyBorder="1" applyAlignment="1" applyProtection="1">
      <alignment horizontal="center"/>
    </xf>
    <xf numFmtId="0" fontId="29" fillId="0" borderId="0" xfId="3" applyNumberFormat="1" applyFont="1" applyFill="1" applyAlignment="1" applyProtection="1">
      <alignment vertical="justify" wrapText="1"/>
    </xf>
    <xf numFmtId="0" fontId="29" fillId="0" borderId="0" xfId="3" applyNumberFormat="1" applyFont="1" applyFill="1" applyAlignment="1" applyProtection="1">
      <alignment vertical="distributed"/>
    </xf>
    <xf numFmtId="0" fontId="29" fillId="0" borderId="0" xfId="3" applyNumberFormat="1" applyFont="1" applyFill="1" applyProtection="1"/>
    <xf numFmtId="165" fontId="29" fillId="0" borderId="0" xfId="3" applyNumberFormat="1" applyFont="1" applyFill="1" applyAlignment="1" applyProtection="1">
      <alignment horizontal="right"/>
    </xf>
    <xf numFmtId="4" fontId="29" fillId="0" borderId="0" xfId="3" applyNumberFormat="1" applyFont="1" applyFill="1" applyBorder="1" applyAlignment="1" applyProtection="1">
      <alignment horizontal="center"/>
    </xf>
    <xf numFmtId="4" fontId="29" fillId="0" borderId="0" xfId="3" applyNumberFormat="1" applyFont="1" applyFill="1" applyAlignment="1" applyProtection="1">
      <alignment horizontal="center"/>
    </xf>
    <xf numFmtId="0" fontId="3" fillId="0" borderId="0" xfId="3" applyNumberFormat="1" applyFont="1" applyFill="1" applyAlignment="1" applyProtection="1">
      <alignment vertical="distributed" wrapText="1"/>
    </xf>
    <xf numFmtId="0" fontId="35" fillId="0" borderId="0" xfId="3" applyNumberFormat="1" applyFont="1" applyFill="1" applyAlignment="1" applyProtection="1">
      <alignment vertical="distributed"/>
    </xf>
    <xf numFmtId="0" fontId="37" fillId="0" borderId="0" xfId="3" applyNumberFormat="1" applyFont="1" applyFill="1" applyBorder="1" applyProtection="1"/>
    <xf numFmtId="165" fontId="37" fillId="0" borderId="0" xfId="3" applyNumberFormat="1" applyFont="1" applyFill="1" applyBorder="1" applyAlignment="1" applyProtection="1">
      <alignment horizontal="right"/>
    </xf>
    <xf numFmtId="4" fontId="37" fillId="0" borderId="0" xfId="3" applyNumberFormat="1" applyFont="1" applyFill="1" applyBorder="1" applyAlignment="1" applyProtection="1">
      <alignment horizontal="center"/>
    </xf>
    <xf numFmtId="0" fontId="37" fillId="0" borderId="0" xfId="3" applyFont="1" applyFill="1" applyBorder="1" applyAlignment="1" applyProtection="1">
      <alignment horizontal="center" vertical="top"/>
    </xf>
    <xf numFmtId="0" fontId="14" fillId="0" borderId="0" xfId="3" applyFont="1" applyFill="1" applyProtection="1"/>
    <xf numFmtId="0" fontId="7" fillId="0" borderId="0" xfId="3" applyFill="1" applyProtection="1"/>
    <xf numFmtId="0" fontId="37" fillId="0" borderId="0" xfId="3" applyFont="1" applyFill="1" applyProtection="1"/>
    <xf numFmtId="0" fontId="37" fillId="0" borderId="0" xfId="3" applyFont="1" applyFill="1" applyAlignment="1" applyProtection="1">
      <alignment horizontal="center" vertical="top"/>
    </xf>
    <xf numFmtId="0" fontId="37" fillId="0" borderId="0" xfId="3" applyNumberFormat="1" applyFont="1" applyFill="1" applyProtection="1"/>
    <xf numFmtId="165" fontId="37" fillId="0" borderId="0" xfId="3" applyNumberFormat="1" applyFont="1" applyFill="1" applyAlignment="1" applyProtection="1">
      <alignment horizontal="right"/>
    </xf>
    <xf numFmtId="0" fontId="9" fillId="0" borderId="0" xfId="3" applyFont="1" applyFill="1" applyProtection="1"/>
    <xf numFmtId="4" fontId="49" fillId="0" borderId="0" xfId="3" applyNumberFormat="1" applyFont="1" applyFill="1" applyBorder="1" applyAlignment="1" applyProtection="1"/>
    <xf numFmtId="4" fontId="49" fillId="0" borderId="0" xfId="3" applyNumberFormat="1" applyFont="1" applyFill="1" applyBorder="1" applyAlignment="1" applyProtection="1">
      <alignment horizontal="center"/>
    </xf>
    <xf numFmtId="0" fontId="9" fillId="0" borderId="0" xfId="3" applyNumberFormat="1" applyFont="1" applyFill="1" applyProtection="1"/>
    <xf numFmtId="165" fontId="9" fillId="0" borderId="0" xfId="3" applyNumberFormat="1" applyFont="1" applyFill="1" applyBorder="1" applyAlignment="1" applyProtection="1">
      <alignment horizontal="right"/>
    </xf>
    <xf numFmtId="0" fontId="40" fillId="0" borderId="0" xfId="3" applyFont="1" applyFill="1" applyBorder="1" applyProtection="1"/>
    <xf numFmtId="0" fontId="9" fillId="0" borderId="0" xfId="3" applyFont="1" applyFill="1" applyAlignment="1" applyProtection="1">
      <alignment vertical="center"/>
    </xf>
    <xf numFmtId="0" fontId="37" fillId="0" borderId="0" xfId="3" applyFont="1" applyFill="1" applyBorder="1" applyProtection="1"/>
    <xf numFmtId="0" fontId="45" fillId="0" borderId="0" xfId="3" applyFont="1" applyFill="1" applyBorder="1" applyAlignment="1" applyProtection="1">
      <alignment horizontal="center" vertical="top"/>
    </xf>
    <xf numFmtId="10" fontId="46" fillId="0" borderId="0" xfId="3" applyNumberFormat="1" applyFont="1" applyFill="1" applyBorder="1" applyAlignment="1" applyProtection="1">
      <alignment horizontal="center"/>
    </xf>
    <xf numFmtId="4" fontId="47" fillId="0" borderId="0" xfId="3" applyNumberFormat="1" applyFont="1" applyFill="1" applyBorder="1" applyAlignment="1" applyProtection="1">
      <alignment horizontal="left"/>
    </xf>
    <xf numFmtId="165" fontId="46" fillId="0" borderId="0" xfId="3" applyNumberFormat="1" applyFont="1" applyFill="1" applyBorder="1" applyAlignment="1" applyProtection="1">
      <alignment horizontal="right"/>
    </xf>
    <xf numFmtId="0" fontId="45" fillId="0" borderId="0" xfId="3" applyFont="1" applyFill="1" applyBorder="1" applyProtection="1"/>
    <xf numFmtId="0" fontId="37" fillId="0" borderId="3" xfId="3" applyFont="1" applyFill="1" applyBorder="1" applyProtection="1"/>
    <xf numFmtId="0" fontId="44" fillId="0" borderId="0" xfId="3" applyFont="1" applyFill="1" applyProtection="1"/>
    <xf numFmtId="0" fontId="9" fillId="0" borderId="0" xfId="3" applyFont="1" applyFill="1" applyBorder="1" applyAlignment="1" applyProtection="1">
      <alignment horizontal="left" vertical="top"/>
    </xf>
    <xf numFmtId="0" fontId="9" fillId="0" borderId="0" xfId="3" applyNumberFormat="1" applyFont="1" applyFill="1" applyBorder="1" applyProtection="1"/>
    <xf numFmtId="4" fontId="9" fillId="0" borderId="0" xfId="3" applyNumberFormat="1" applyFont="1" applyFill="1" applyBorder="1" applyAlignment="1" applyProtection="1">
      <alignment horizontal="center"/>
    </xf>
    <xf numFmtId="0" fontId="9" fillId="0" borderId="0" xfId="3" applyFont="1" applyFill="1" applyBorder="1" applyProtection="1"/>
    <xf numFmtId="0" fontId="43" fillId="0" borderId="0" xfId="3" applyFont="1" applyFill="1" applyProtection="1"/>
    <xf numFmtId="0" fontId="40" fillId="0" borderId="3" xfId="3" applyFont="1" applyFill="1" applyBorder="1" applyAlignment="1" applyProtection="1">
      <alignment horizontal="center" vertical="top"/>
    </xf>
    <xf numFmtId="0" fontId="40" fillId="0" borderId="3" xfId="3" applyNumberFormat="1" applyFont="1" applyFill="1" applyBorder="1" applyProtection="1"/>
    <xf numFmtId="4" fontId="40" fillId="0" borderId="3" xfId="3" applyNumberFormat="1" applyFont="1" applyFill="1" applyBorder="1" applyAlignment="1" applyProtection="1">
      <alignment horizontal="center"/>
    </xf>
    <xf numFmtId="165" fontId="40" fillId="0" borderId="3" xfId="3" applyNumberFormat="1" applyFont="1" applyFill="1" applyBorder="1" applyAlignment="1" applyProtection="1">
      <alignment horizontal="right"/>
    </xf>
    <xf numFmtId="0" fontId="40" fillId="0" borderId="3" xfId="3" applyFont="1" applyFill="1" applyBorder="1" applyProtection="1"/>
    <xf numFmtId="0" fontId="39" fillId="0" borderId="0" xfId="3" applyFont="1" applyFill="1" applyBorder="1" applyAlignment="1" applyProtection="1">
      <alignment horizontal="center" vertical="top"/>
    </xf>
    <xf numFmtId="0" fontId="39" fillId="0" borderId="0" xfId="3" applyNumberFormat="1" applyFont="1" applyFill="1" applyBorder="1" applyProtection="1"/>
    <xf numFmtId="4" fontId="39" fillId="0" borderId="0" xfId="3" applyNumberFormat="1" applyFont="1" applyFill="1" applyBorder="1" applyAlignment="1" applyProtection="1">
      <alignment horizontal="center"/>
    </xf>
    <xf numFmtId="165" fontId="39" fillId="0" borderId="0" xfId="3" applyNumberFormat="1" applyFont="1" applyFill="1" applyBorder="1" applyAlignment="1" applyProtection="1">
      <alignment horizontal="right"/>
    </xf>
    <xf numFmtId="0" fontId="39" fillId="0" borderId="0" xfId="3" applyFont="1" applyFill="1" applyProtection="1"/>
    <xf numFmtId="4" fontId="39" fillId="0" borderId="0" xfId="3" applyNumberFormat="1" applyFont="1" applyFill="1" applyAlignment="1" applyProtection="1">
      <alignment horizontal="center"/>
    </xf>
    <xf numFmtId="165" fontId="39" fillId="0" borderId="0" xfId="3" applyNumberFormat="1" applyFont="1" applyFill="1" applyAlignment="1" applyProtection="1">
      <alignment horizontal="right"/>
    </xf>
    <xf numFmtId="4" fontId="12" fillId="0" borderId="0" xfId="3" applyNumberFormat="1" applyFont="1" applyFill="1" applyAlignment="1" applyProtection="1">
      <alignment horizontal="center"/>
    </xf>
    <xf numFmtId="165" fontId="12" fillId="0" borderId="0" xfId="3" applyNumberFormat="1" applyFont="1" applyFill="1" applyAlignment="1" applyProtection="1">
      <alignment horizontal="right"/>
    </xf>
    <xf numFmtId="0" fontId="12" fillId="0" borderId="0" xfId="3" applyFont="1" applyFill="1" applyProtection="1"/>
    <xf numFmtId="0" fontId="8" fillId="0" borderId="0" xfId="3" applyFont="1" applyFill="1" applyProtection="1"/>
    <xf numFmtId="0" fontId="26" fillId="0" borderId="5" xfId="3" applyNumberFormat="1" applyFont="1" applyFill="1" applyBorder="1" applyAlignment="1" applyProtection="1">
      <alignment horizontal="center" vertical="center" wrapText="1"/>
    </xf>
    <xf numFmtId="165" fontId="3" fillId="0" borderId="0" xfId="3" applyNumberFormat="1" applyFont="1" applyFill="1" applyAlignment="1" applyProtection="1">
      <alignment horizontal="right"/>
    </xf>
    <xf numFmtId="0" fontId="34" fillId="0" borderId="0" xfId="3" applyNumberFormat="1" applyFont="1" applyFill="1" applyAlignment="1" applyProtection="1"/>
    <xf numFmtId="0" fontId="7" fillId="0" borderId="0" xfId="3" applyFill="1" applyBorder="1" applyAlignment="1" applyProtection="1">
      <alignment horizontal="center" vertical="top"/>
    </xf>
    <xf numFmtId="4" fontId="7" fillId="0" borderId="0" xfId="3" applyNumberFormat="1" applyFill="1" applyBorder="1" applyAlignment="1" applyProtection="1">
      <alignment horizontal="center"/>
    </xf>
    <xf numFmtId="4" fontId="3" fillId="0" borderId="0" xfId="3" applyNumberFormat="1" applyFont="1" applyFill="1" applyBorder="1" applyAlignment="1" applyProtection="1">
      <alignment horizontal="center"/>
    </xf>
    <xf numFmtId="165" fontId="7" fillId="0" borderId="0" xfId="3" applyNumberFormat="1" applyFill="1" applyBorder="1" applyAlignment="1" applyProtection="1">
      <alignment horizontal="right"/>
    </xf>
    <xf numFmtId="0" fontId="7" fillId="0" borderId="0" xfId="3" applyNumberFormat="1" applyFill="1" applyAlignment="1" applyProtection="1">
      <alignment vertical="justify"/>
    </xf>
    <xf numFmtId="0" fontId="9" fillId="0" borderId="6" xfId="3" applyFont="1" applyFill="1" applyBorder="1" applyAlignment="1" applyProtection="1">
      <alignment horizontal="left" vertical="top"/>
    </xf>
    <xf numFmtId="0" fontId="10" fillId="0" borderId="4" xfId="3" applyNumberFormat="1" applyFont="1" applyFill="1" applyBorder="1" applyProtection="1"/>
    <xf numFmtId="4" fontId="9" fillId="0" borderId="4" xfId="3" applyNumberFormat="1" applyFont="1" applyFill="1" applyBorder="1" applyAlignment="1" applyProtection="1">
      <alignment horizontal="center"/>
    </xf>
    <xf numFmtId="0" fontId="9" fillId="0" borderId="4" xfId="3" applyFont="1" applyFill="1" applyBorder="1" applyProtection="1"/>
    <xf numFmtId="0" fontId="26" fillId="0" borderId="0" xfId="3" applyNumberFormat="1" applyFont="1" applyFill="1" applyAlignment="1" applyProtection="1">
      <alignment vertical="center" wrapText="1"/>
    </xf>
    <xf numFmtId="0" fontId="26" fillId="0" borderId="0" xfId="3" applyNumberFormat="1" applyFont="1" applyFill="1" applyAlignment="1" applyProtection="1"/>
    <xf numFmtId="165" fontId="14" fillId="0" borderId="0" xfId="3" applyNumberFormat="1" applyFont="1" applyFill="1" applyAlignment="1" applyProtection="1">
      <alignment horizontal="right"/>
    </xf>
    <xf numFmtId="0" fontId="26" fillId="0" borderId="0" xfId="3" applyNumberFormat="1" applyFont="1" applyFill="1" applyProtection="1"/>
    <xf numFmtId="0" fontId="38" fillId="0" borderId="0" xfId="3" applyNumberFormat="1" applyFont="1" applyFill="1" applyAlignment="1" applyProtection="1">
      <alignment vertical="justify"/>
    </xf>
    <xf numFmtId="0" fontId="38" fillId="0" borderId="0" xfId="3" applyNumberFormat="1" applyFont="1" applyFill="1" applyAlignment="1" applyProtection="1">
      <alignment vertical="distributed"/>
    </xf>
    <xf numFmtId="4" fontId="20" fillId="0" borderId="0" xfId="3" applyNumberFormat="1" applyFont="1" applyFill="1" applyAlignment="1" applyProtection="1">
      <alignment horizontal="center"/>
    </xf>
    <xf numFmtId="0" fontId="3" fillId="0" borderId="0" xfId="3" applyFont="1" applyFill="1" applyBorder="1" applyAlignment="1" applyProtection="1">
      <alignment horizontal="center" vertical="top"/>
    </xf>
    <xf numFmtId="0" fontId="14" fillId="0" borderId="0" xfId="3" applyNumberFormat="1" applyFont="1" applyFill="1" applyBorder="1" applyProtection="1"/>
    <xf numFmtId="0" fontId="17" fillId="0" borderId="0" xfId="3" applyNumberFormat="1" applyFont="1" applyFill="1" applyBorder="1" applyProtection="1"/>
    <xf numFmtId="0" fontId="38" fillId="0" borderId="0" xfId="3" applyNumberFormat="1" applyFont="1" applyFill="1" applyProtection="1"/>
    <xf numFmtId="0" fontId="42" fillId="0" borderId="0" xfId="3" applyNumberFormat="1" applyFont="1" applyFill="1" applyAlignment="1" applyProtection="1">
      <alignment vertical="justify" wrapText="1"/>
    </xf>
    <xf numFmtId="4" fontId="22" fillId="0" borderId="0" xfId="3" applyNumberFormat="1" applyFont="1" applyFill="1" applyAlignment="1" applyProtection="1">
      <alignment horizontal="center"/>
    </xf>
    <xf numFmtId="0" fontId="7" fillId="0" borderId="0" xfId="3" applyFill="1" applyAlignment="1" applyProtection="1">
      <alignment horizontal="center"/>
    </xf>
    <xf numFmtId="4" fontId="13" fillId="0" borderId="0" xfId="3" applyNumberFormat="1" applyFont="1" applyFill="1" applyAlignment="1" applyProtection="1">
      <alignment horizontal="center"/>
    </xf>
    <xf numFmtId="0" fontId="14" fillId="0" borderId="0" xfId="3" applyFont="1" applyFill="1" applyBorder="1" applyAlignment="1" applyProtection="1">
      <alignment horizontal="center" vertical="top"/>
    </xf>
    <xf numFmtId="4" fontId="14" fillId="0" borderId="0" xfId="3" applyNumberFormat="1" applyFont="1" applyFill="1" applyBorder="1" applyAlignment="1" applyProtection="1">
      <alignment horizontal="center"/>
    </xf>
    <xf numFmtId="165" fontId="14" fillId="0" borderId="0" xfId="3" applyNumberFormat="1" applyFont="1" applyFill="1" applyBorder="1" applyAlignment="1" applyProtection="1">
      <alignment horizontal="right"/>
    </xf>
    <xf numFmtId="0" fontId="20" fillId="0" borderId="0" xfId="3" applyFont="1" applyFill="1" applyAlignment="1" applyProtection="1">
      <alignment horizontal="center" vertical="top"/>
    </xf>
    <xf numFmtId="0" fontId="20" fillId="0" borderId="0" xfId="3" applyNumberFormat="1" applyFont="1" applyFill="1" applyProtection="1"/>
    <xf numFmtId="4" fontId="20" fillId="0" borderId="3" xfId="3" applyNumberFormat="1" applyFont="1" applyFill="1" applyBorder="1" applyAlignment="1" applyProtection="1">
      <alignment horizontal="center"/>
    </xf>
    <xf numFmtId="165" fontId="20" fillId="0" borderId="0" xfId="3" applyNumberFormat="1" applyFont="1" applyFill="1" applyAlignment="1" applyProtection="1">
      <alignment horizontal="right"/>
    </xf>
    <xf numFmtId="0" fontId="20" fillId="0" borderId="0" xfId="3" applyFont="1" applyFill="1" applyProtection="1"/>
    <xf numFmtId="0" fontId="9" fillId="0" borderId="4" xfId="3" applyFont="1" applyFill="1" applyBorder="1" applyAlignment="1" applyProtection="1">
      <alignment horizontal="left" vertical="top"/>
    </xf>
    <xf numFmtId="0" fontId="9" fillId="0" borderId="4" xfId="3" applyNumberFormat="1" applyFont="1" applyFill="1" applyBorder="1" applyProtection="1"/>
    <xf numFmtId="0" fontId="29" fillId="0" borderId="0" xfId="3" applyFont="1" applyFill="1" applyAlignment="1" applyProtection="1">
      <alignment horizontal="center" vertical="top"/>
    </xf>
    <xf numFmtId="0" fontId="29" fillId="0" borderId="0" xfId="3" applyFont="1" applyFill="1" applyProtection="1"/>
    <xf numFmtId="20" fontId="3" fillId="0" borderId="0" xfId="3" applyNumberFormat="1" applyFont="1" applyFill="1" applyAlignment="1" applyProtection="1">
      <alignment horizontal="center" vertical="top"/>
    </xf>
    <xf numFmtId="20" fontId="29" fillId="0" borderId="0" xfId="3" applyNumberFormat="1" applyFont="1" applyFill="1" applyAlignment="1" applyProtection="1">
      <alignment horizontal="center" vertical="top"/>
    </xf>
    <xf numFmtId="4" fontId="7" fillId="0" borderId="0" xfId="3" applyNumberFormat="1" applyFill="1" applyAlignment="1" applyProtection="1">
      <alignment horizontal="right"/>
    </xf>
    <xf numFmtId="0" fontId="3" fillId="0" borderId="0" xfId="3" applyFont="1" applyFill="1" applyProtection="1"/>
    <xf numFmtId="4" fontId="11" fillId="0" borderId="0" xfId="3" applyNumberFormat="1" applyFont="1" applyFill="1" applyBorder="1" applyAlignment="1" applyProtection="1">
      <alignment horizontal="center"/>
    </xf>
    <xf numFmtId="0" fontId="34" fillId="0" borderId="0" xfId="3" applyNumberFormat="1" applyFont="1" applyFill="1" applyProtection="1"/>
    <xf numFmtId="0" fontId="31" fillId="0" borderId="0" xfId="3" applyFont="1" applyFill="1" applyProtection="1"/>
    <xf numFmtId="0" fontId="30" fillId="0" borderId="0" xfId="3" applyFont="1" applyFill="1" applyProtection="1"/>
    <xf numFmtId="4" fontId="28" fillId="0" borderId="0" xfId="3" applyNumberFormat="1" applyFont="1" applyFill="1" applyBorder="1" applyAlignment="1" applyProtection="1">
      <alignment horizontal="center"/>
    </xf>
    <xf numFmtId="0" fontId="13" fillId="0" borderId="0" xfId="3" applyFont="1" applyFill="1" applyAlignment="1" applyProtection="1">
      <alignment horizontal="center" vertical="top"/>
    </xf>
    <xf numFmtId="165" fontId="13" fillId="0" borderId="0" xfId="3" applyNumberFormat="1" applyFont="1" applyFill="1" applyAlignment="1" applyProtection="1">
      <alignment horizontal="right"/>
    </xf>
    <xf numFmtId="0" fontId="13" fillId="0" borderId="0" xfId="3" applyFont="1" applyFill="1" applyProtection="1"/>
    <xf numFmtId="0" fontId="25" fillId="0" borderId="0" xfId="3" applyNumberFormat="1" applyFont="1" applyFill="1" applyProtection="1"/>
    <xf numFmtId="0" fontId="24" fillId="0" borderId="0" xfId="3" applyFont="1" applyFill="1" applyAlignment="1" applyProtection="1">
      <alignment vertical="top" wrapText="1"/>
    </xf>
    <xf numFmtId="4" fontId="23" fillId="0" borderId="0" xfId="3" applyNumberFormat="1" applyFont="1" applyFill="1" applyBorder="1" applyAlignment="1" applyProtection="1">
      <alignment horizontal="center"/>
    </xf>
    <xf numFmtId="4" fontId="21" fillId="0" borderId="0" xfId="3" applyNumberFormat="1" applyFont="1" applyFill="1" applyAlignment="1" applyProtection="1">
      <alignment horizontal="center"/>
    </xf>
    <xf numFmtId="4" fontId="19" fillId="0" borderId="0" xfId="3" applyNumberFormat="1" applyFont="1" applyFill="1" applyBorder="1" applyAlignment="1" applyProtection="1">
      <alignment horizontal="center"/>
    </xf>
    <xf numFmtId="4" fontId="18" fillId="0" borderId="0" xfId="3" applyNumberFormat="1" applyFont="1" applyFill="1" applyBorder="1" applyAlignment="1" applyProtection="1">
      <alignment horizontal="center"/>
    </xf>
    <xf numFmtId="0" fontId="13" fillId="0" borderId="0" xfId="3" applyFont="1" applyFill="1" applyBorder="1" applyProtection="1"/>
    <xf numFmtId="0" fontId="16" fillId="0" borderId="0" xfId="3" applyNumberFormat="1" applyFont="1" applyFill="1" applyProtection="1"/>
    <xf numFmtId="165" fontId="3" fillId="0" borderId="0" xfId="3" applyNumberFormat="1" applyFont="1" applyFill="1" applyBorder="1" applyAlignment="1" applyProtection="1">
      <alignment horizontal="right"/>
    </xf>
    <xf numFmtId="0" fontId="3" fillId="0" borderId="0" xfId="3" applyNumberFormat="1" applyFont="1" applyFill="1" applyBorder="1" applyProtection="1"/>
    <xf numFmtId="165" fontId="28" fillId="0" borderId="0" xfId="3" applyNumberFormat="1" applyFont="1" applyFill="1" applyBorder="1" applyAlignment="1" applyProtection="1">
      <alignment horizontal="right"/>
    </xf>
    <xf numFmtId="0" fontId="51" fillId="0" borderId="0" xfId="3" applyFont="1" applyFill="1" applyBorder="1" applyAlignment="1" applyProtection="1">
      <alignment vertical="center"/>
    </xf>
    <xf numFmtId="0" fontId="20" fillId="0" borderId="0" xfId="3" applyNumberFormat="1" applyFont="1" applyFill="1" applyBorder="1" applyProtection="1"/>
    <xf numFmtId="0" fontId="28" fillId="0" borderId="0" xfId="3" applyFont="1" applyFill="1" applyBorder="1" applyAlignment="1" applyProtection="1">
      <alignment horizontal="center" vertical="top"/>
    </xf>
    <xf numFmtId="0" fontId="28" fillId="0" borderId="0" xfId="3" applyNumberFormat="1" applyFont="1" applyFill="1" applyBorder="1" applyProtection="1"/>
    <xf numFmtId="0" fontId="28" fillId="0" borderId="0" xfId="3" applyFont="1" applyFill="1" applyBorder="1" applyProtection="1"/>
    <xf numFmtId="0" fontId="3" fillId="0" borderId="0" xfId="3" applyFont="1" applyFill="1" applyBorder="1" applyProtection="1"/>
    <xf numFmtId="0" fontId="16" fillId="0" borderId="0" xfId="3" applyFont="1" applyFill="1" applyBorder="1" applyProtection="1"/>
    <xf numFmtId="0" fontId="28" fillId="0" borderId="0" xfId="3" applyFont="1" applyFill="1" applyBorder="1" applyAlignment="1" applyProtection="1">
      <alignment horizontal="left" vertical="top"/>
    </xf>
    <xf numFmtId="0" fontId="20" fillId="0" borderId="0" xfId="3" applyFont="1" applyFill="1" applyBorder="1" applyProtection="1"/>
    <xf numFmtId="0" fontId="3" fillId="0" borderId="0" xfId="3" applyNumberFormat="1" applyFont="1" applyFill="1" applyBorder="1" applyAlignment="1" applyProtection="1">
      <alignment vertical="justify"/>
    </xf>
    <xf numFmtId="0" fontId="7" fillId="0" borderId="0" xfId="3" applyFill="1" applyBorder="1" applyProtection="1"/>
    <xf numFmtId="4" fontId="49" fillId="0" borderId="0" xfId="3" applyNumberFormat="1" applyFont="1" applyFill="1" applyBorder="1" applyAlignment="1" applyProtection="1">
      <alignment horizontal="left"/>
    </xf>
    <xf numFmtId="0" fontId="9" fillId="0" borderId="0" xfId="3" applyFont="1" applyFill="1" applyBorder="1" applyAlignment="1" applyProtection="1">
      <alignment vertical="center"/>
    </xf>
    <xf numFmtId="0" fontId="9" fillId="0" borderId="0" xfId="3" applyNumberFormat="1" applyFont="1" applyFill="1" applyBorder="1" applyAlignment="1" applyProtection="1">
      <alignment vertical="center"/>
    </xf>
    <xf numFmtId="4" fontId="48" fillId="0" borderId="0" xfId="3" applyNumberFormat="1" applyFont="1" applyFill="1" applyBorder="1" applyAlignment="1" applyProtection="1">
      <alignment horizontal="center" vertical="center"/>
    </xf>
    <xf numFmtId="4" fontId="9" fillId="0" borderId="0" xfId="3" applyNumberFormat="1" applyFont="1" applyFill="1" applyBorder="1" applyAlignment="1" applyProtection="1">
      <alignment horizontal="center" vertical="center"/>
    </xf>
    <xf numFmtId="0" fontId="44" fillId="0" borderId="0" xfId="3" applyFont="1" applyFill="1" applyBorder="1" applyProtection="1"/>
    <xf numFmtId="0" fontId="43" fillId="0" borderId="0" xfId="3" applyFont="1" applyFill="1" applyBorder="1" applyProtection="1"/>
    <xf numFmtId="0" fontId="3" fillId="0" borderId="0" xfId="4"/>
    <xf numFmtId="168" fontId="3" fillId="0" borderId="0" xfId="4" applyNumberFormat="1"/>
    <xf numFmtId="2" fontId="3" fillId="0" borderId="0" xfId="4" applyNumberFormat="1"/>
    <xf numFmtId="0" fontId="55" fillId="0" borderId="0" xfId="4" applyFont="1"/>
    <xf numFmtId="4" fontId="55" fillId="0" borderId="0" xfId="4" applyNumberFormat="1" applyFont="1"/>
    <xf numFmtId="168" fontId="55" fillId="0" borderId="0" xfId="4" applyNumberFormat="1" applyFont="1"/>
    <xf numFmtId="2" fontId="55" fillId="0" borderId="0" xfId="4" applyNumberFormat="1" applyFont="1" applyAlignment="1">
      <alignment horizontal="right"/>
    </xf>
    <xf numFmtId="0" fontId="55" fillId="0" borderId="0" xfId="4" applyFont="1" applyAlignment="1">
      <alignment horizontal="left"/>
    </xf>
    <xf numFmtId="0" fontId="55" fillId="0" borderId="0" xfId="4" applyFont="1" applyAlignment="1">
      <alignment vertical="top"/>
    </xf>
    <xf numFmtId="49" fontId="55" fillId="0" borderId="0" xfId="4" applyNumberFormat="1" applyFont="1" applyAlignment="1">
      <alignment horizontal="center" vertical="top"/>
    </xf>
    <xf numFmtId="168" fontId="55" fillId="0" borderId="0" xfId="4" applyNumberFormat="1" applyFont="1" applyBorder="1"/>
    <xf numFmtId="168" fontId="55" fillId="0" borderId="4" xfId="4" applyNumberFormat="1" applyFont="1" applyFill="1" applyBorder="1"/>
    <xf numFmtId="2" fontId="55" fillId="0" borderId="4" xfId="4" applyNumberFormat="1" applyFont="1" applyBorder="1" applyAlignment="1">
      <alignment horizontal="right"/>
    </xf>
    <xf numFmtId="0" fontId="55" fillId="0" borderId="6" xfId="4" applyFont="1" applyBorder="1" applyAlignment="1">
      <alignment horizontal="left"/>
    </xf>
    <xf numFmtId="168" fontId="55" fillId="0" borderId="0" xfId="4" applyNumberFormat="1" applyFont="1" applyFill="1" applyBorder="1"/>
    <xf numFmtId="2" fontId="55" fillId="0" borderId="0" xfId="4" applyNumberFormat="1" applyFont="1" applyFill="1" applyBorder="1" applyAlignment="1">
      <alignment horizontal="right"/>
    </xf>
    <xf numFmtId="0" fontId="55" fillId="0" borderId="0" xfId="4" applyFont="1" applyFill="1" applyBorder="1" applyAlignment="1">
      <alignment horizontal="left"/>
    </xf>
    <xf numFmtId="4" fontId="55" fillId="0" borderId="0" xfId="4" applyNumberFormat="1" applyFont="1" applyFill="1" applyBorder="1" applyAlignment="1" applyProtection="1">
      <alignment horizontal="left" vertical="top"/>
    </xf>
    <xf numFmtId="168" fontId="55" fillId="0" borderId="0" xfId="4" applyNumberFormat="1" applyFont="1" applyFill="1"/>
    <xf numFmtId="2" fontId="55" fillId="0" borderId="0" xfId="4" applyNumberFormat="1" applyFont="1" applyFill="1" applyAlignment="1">
      <alignment horizontal="right"/>
    </xf>
    <xf numFmtId="0" fontId="55" fillId="0" borderId="0" xfId="4" applyFont="1" applyFill="1" applyAlignment="1">
      <alignment horizontal="left"/>
    </xf>
    <xf numFmtId="4" fontId="55" fillId="0" borderId="0" xfId="4" applyNumberFormat="1" applyFont="1" applyFill="1" applyAlignment="1" applyProtection="1">
      <alignment horizontal="left" vertical="top"/>
    </xf>
    <xf numFmtId="0" fontId="55" fillId="0" borderId="0" xfId="4" applyFont="1" applyAlignment="1">
      <alignment horizontal="center" vertical="top"/>
    </xf>
    <xf numFmtId="4" fontId="55" fillId="0" borderId="0" xfId="4" applyNumberFormat="1" applyFont="1" applyFill="1" applyAlignment="1">
      <alignment horizontal="left"/>
    </xf>
    <xf numFmtId="4" fontId="55" fillId="0" borderId="0" xfId="4" applyNumberFormat="1" applyFont="1" applyFill="1" applyAlignment="1">
      <alignment vertical="top"/>
    </xf>
    <xf numFmtId="168" fontId="55" fillId="0" borderId="5" xfId="4" applyNumberFormat="1" applyFont="1" applyFill="1" applyBorder="1"/>
    <xf numFmtId="2" fontId="55" fillId="0" borderId="5" xfId="4" applyNumberFormat="1" applyFont="1" applyFill="1" applyBorder="1" applyAlignment="1">
      <alignment horizontal="right"/>
    </xf>
    <xf numFmtId="4" fontId="55" fillId="0" borderId="5" xfId="4" applyNumberFormat="1" applyFont="1" applyFill="1" applyBorder="1" applyAlignment="1">
      <alignment horizontal="left"/>
    </xf>
    <xf numFmtId="4" fontId="55" fillId="0" borderId="0" xfId="4" applyNumberFormat="1" applyFont="1" applyAlignment="1">
      <alignment horizontal="left"/>
    </xf>
    <xf numFmtId="2" fontId="55" fillId="0" borderId="5" xfId="4" applyNumberFormat="1" applyFont="1" applyFill="1" applyBorder="1" applyAlignment="1" applyProtection="1">
      <alignment horizontal="right"/>
    </xf>
    <xf numFmtId="4" fontId="55" fillId="0" borderId="5" xfId="4" applyNumberFormat="1" applyFont="1" applyFill="1" applyBorder="1" applyAlignment="1" applyProtection="1">
      <alignment horizontal="left"/>
    </xf>
    <xf numFmtId="0" fontId="55" fillId="0" borderId="0" xfId="4" applyFont="1" applyFill="1" applyAlignment="1">
      <alignment vertical="top"/>
    </xf>
    <xf numFmtId="168" fontId="55" fillId="0" borderId="5" xfId="4" applyNumberFormat="1" applyFont="1" applyBorder="1" applyAlignment="1"/>
    <xf numFmtId="2" fontId="55" fillId="0" borderId="5" xfId="4" applyNumberFormat="1" applyFont="1" applyBorder="1" applyAlignment="1">
      <alignment horizontal="right"/>
    </xf>
    <xf numFmtId="4" fontId="55" fillId="0" borderId="5" xfId="4" applyNumberFormat="1" applyFont="1" applyBorder="1" applyAlignment="1">
      <alignment horizontal="left"/>
    </xf>
    <xf numFmtId="4" fontId="55" fillId="0" borderId="0" xfId="4" applyNumberFormat="1" applyFont="1" applyFill="1" applyBorder="1" applyAlignment="1">
      <alignment horizontal="left"/>
    </xf>
    <xf numFmtId="4" fontId="55" fillId="0" borderId="0" xfId="4" applyNumberFormat="1" applyFont="1" applyAlignment="1">
      <alignment vertical="top"/>
    </xf>
    <xf numFmtId="49" fontId="55" fillId="0" borderId="0" xfId="4" applyNumberFormat="1" applyFont="1" applyFill="1" applyAlignment="1">
      <alignment horizontal="center" vertical="top"/>
    </xf>
    <xf numFmtId="168" fontId="55" fillId="0" borderId="0" xfId="5" applyNumberFormat="1" applyFont="1" applyFill="1"/>
    <xf numFmtId="2" fontId="55" fillId="0" borderId="0" xfId="5" applyNumberFormat="1" applyFont="1" applyFill="1" applyAlignment="1">
      <alignment horizontal="right"/>
    </xf>
    <xf numFmtId="4" fontId="55" fillId="0" borderId="0" xfId="5" applyNumberFormat="1" applyFont="1" applyFill="1" applyAlignment="1">
      <alignment horizontal="left"/>
    </xf>
    <xf numFmtId="4" fontId="55" fillId="0" borderId="0" xfId="5" applyNumberFormat="1" applyFont="1" applyFill="1" applyAlignment="1" applyProtection="1">
      <alignment horizontal="left" vertical="top"/>
    </xf>
    <xf numFmtId="0" fontId="56" fillId="0" borderId="0" xfId="4" applyFont="1" applyAlignment="1">
      <alignment horizontal="center" vertical="top"/>
    </xf>
    <xf numFmtId="168" fontId="55" fillId="0" borderId="5" xfId="5" applyNumberFormat="1" applyFont="1" applyFill="1" applyBorder="1"/>
    <xf numFmtId="2" fontId="55" fillId="0" borderId="5" xfId="5" applyNumberFormat="1" applyFont="1" applyFill="1" applyBorder="1" applyAlignment="1">
      <alignment horizontal="right"/>
    </xf>
    <xf numFmtId="4" fontId="55" fillId="0" borderId="5" xfId="5" applyNumberFormat="1" applyFont="1" applyFill="1" applyBorder="1" applyAlignment="1">
      <alignment horizontal="left"/>
    </xf>
    <xf numFmtId="2" fontId="55" fillId="0" borderId="0" xfId="4" applyNumberFormat="1" applyFont="1"/>
    <xf numFmtId="168" fontId="55" fillId="0" borderId="5" xfId="4" applyNumberFormat="1" applyFont="1" applyBorder="1"/>
    <xf numFmtId="2" fontId="55" fillId="0" borderId="5" xfId="4" applyNumberFormat="1" applyFont="1" applyBorder="1"/>
    <xf numFmtId="0" fontId="55" fillId="0" borderId="5" xfId="4" applyFont="1" applyBorder="1" applyAlignment="1">
      <alignment horizontal="left"/>
    </xf>
    <xf numFmtId="4" fontId="55" fillId="0" borderId="0" xfId="4" applyNumberFormat="1" applyFont="1" applyAlignment="1" applyProtection="1">
      <alignment horizontal="left" vertical="top"/>
    </xf>
    <xf numFmtId="168" fontId="56" fillId="0" borderId="0" xfId="4" applyNumberFormat="1" applyFont="1" applyFill="1"/>
    <xf numFmtId="4" fontId="56" fillId="0" borderId="0" xfId="4" applyNumberFormat="1" applyFont="1" applyFill="1" applyAlignment="1">
      <alignment horizontal="left"/>
    </xf>
    <xf numFmtId="168" fontId="56" fillId="0" borderId="5" xfId="4" applyNumberFormat="1" applyFont="1" applyFill="1" applyBorder="1"/>
    <xf numFmtId="4" fontId="56" fillId="0" borderId="5" xfId="4" applyNumberFormat="1" applyFont="1" applyFill="1" applyBorder="1" applyAlignment="1">
      <alignment horizontal="left"/>
    </xf>
    <xf numFmtId="0" fontId="56" fillId="0" borderId="0" xfId="4" applyFont="1" applyFill="1" applyAlignment="1">
      <alignment horizontal="left"/>
    </xf>
    <xf numFmtId="4" fontId="56" fillId="0" borderId="0" xfId="4" applyNumberFormat="1" applyFont="1" applyFill="1" applyAlignment="1" applyProtection="1">
      <alignment horizontal="left" vertical="top"/>
    </xf>
    <xf numFmtId="4" fontId="56" fillId="0" borderId="0" xfId="4" applyNumberFormat="1" applyFont="1" applyFill="1" applyAlignment="1">
      <alignment vertical="top"/>
    </xf>
    <xf numFmtId="168" fontId="56" fillId="0" borderId="0" xfId="4" applyNumberFormat="1" applyFont="1"/>
    <xf numFmtId="2" fontId="56" fillId="0" borderId="0" xfId="4" applyNumberFormat="1" applyFont="1" applyFill="1" applyAlignment="1">
      <alignment horizontal="right"/>
    </xf>
    <xf numFmtId="4" fontId="55" fillId="0" borderId="0" xfId="4" applyNumberFormat="1" applyFont="1" applyFill="1" applyAlignment="1" applyProtection="1">
      <alignment horizontal="right" vertical="top"/>
    </xf>
    <xf numFmtId="2" fontId="55" fillId="0" borderId="0" xfId="4" applyNumberFormat="1" applyFont="1" applyBorder="1" applyAlignment="1">
      <alignment horizontal="right"/>
    </xf>
    <xf numFmtId="0" fontId="55" fillId="0" borderId="0" xfId="4" applyFont="1" applyBorder="1" applyAlignment="1">
      <alignment horizontal="left"/>
    </xf>
    <xf numFmtId="49" fontId="55" fillId="0" borderId="0" xfId="4" applyNumberFormat="1" applyFont="1" applyAlignment="1">
      <alignment horizontal="left" vertical="top" wrapText="1"/>
    </xf>
    <xf numFmtId="168" fontId="55" fillId="0" borderId="5" xfId="4" applyNumberFormat="1" applyFont="1" applyBorder="1" applyAlignment="1">
      <alignment horizontal="right"/>
    </xf>
    <xf numFmtId="0" fontId="55" fillId="0" borderId="0" xfId="4" applyNumberFormat="1" applyFont="1" applyAlignment="1">
      <alignment vertical="top" wrapText="1"/>
    </xf>
    <xf numFmtId="0" fontId="57" fillId="0" borderId="0" xfId="4" applyFont="1" applyAlignment="1">
      <alignment vertical="top"/>
    </xf>
    <xf numFmtId="168" fontId="57" fillId="0" borderId="0" xfId="4" applyNumberFormat="1" applyFont="1" applyAlignment="1">
      <alignment vertical="top"/>
    </xf>
    <xf numFmtId="2" fontId="57" fillId="0" borderId="0" xfId="4" applyNumberFormat="1" applyFont="1" applyAlignment="1">
      <alignment vertical="top"/>
    </xf>
    <xf numFmtId="168" fontId="55" fillId="0" borderId="0" xfId="4" applyNumberFormat="1" applyFont="1" applyAlignment="1">
      <alignment horizontal="right"/>
    </xf>
    <xf numFmtId="168" fontId="55" fillId="0" borderId="0" xfId="4" applyNumberFormat="1" applyFont="1" applyAlignment="1">
      <alignment horizontal="left"/>
    </xf>
    <xf numFmtId="2" fontId="55" fillId="0" borderId="0" xfId="4" applyNumberFormat="1" applyFont="1" applyAlignment="1">
      <alignment horizontal="left"/>
    </xf>
    <xf numFmtId="168" fontId="57" fillId="0" borderId="0" xfId="4" applyNumberFormat="1" applyFont="1"/>
    <xf numFmtId="2" fontId="57" fillId="0" borderId="0" xfId="4" applyNumberFormat="1" applyFont="1" applyAlignment="1">
      <alignment horizontal="right"/>
    </xf>
    <xf numFmtId="0" fontId="57" fillId="0" borderId="0" xfId="4" applyFont="1" applyAlignment="1">
      <alignment horizontal="left"/>
    </xf>
    <xf numFmtId="49" fontId="57" fillId="0" borderId="0" xfId="4" applyNumberFormat="1" applyFont="1" applyAlignment="1">
      <alignment horizontal="center" vertical="top"/>
    </xf>
    <xf numFmtId="168" fontId="57" fillId="0" borderId="5" xfId="4" applyNumberFormat="1" applyFont="1" applyBorder="1"/>
    <xf numFmtId="2" fontId="57" fillId="0" borderId="5" xfId="4" applyNumberFormat="1" applyFont="1" applyBorder="1" applyAlignment="1">
      <alignment horizontal="right"/>
    </xf>
    <xf numFmtId="0" fontId="57" fillId="0" borderId="5" xfId="4" applyFont="1" applyBorder="1" applyAlignment="1">
      <alignment horizontal="left"/>
    </xf>
    <xf numFmtId="0" fontId="27" fillId="0" borderId="0" xfId="4" applyFont="1" applyAlignment="1">
      <alignment vertical="top"/>
    </xf>
    <xf numFmtId="49" fontId="27" fillId="0" borderId="0" xfId="4" applyNumberFormat="1" applyFont="1" applyAlignment="1">
      <alignment horizontal="center" vertical="top"/>
    </xf>
    <xf numFmtId="168" fontId="53" fillId="3" borderId="5" xfId="6" applyNumberFormat="1" applyFont="1" applyFill="1" applyBorder="1" applyAlignment="1">
      <alignment horizontal="right"/>
    </xf>
    <xf numFmtId="168" fontId="53" fillId="3" borderId="5" xfId="4" applyNumberFormat="1" applyFont="1" applyFill="1" applyBorder="1" applyAlignment="1">
      <alignment horizontal="right"/>
    </xf>
    <xf numFmtId="2" fontId="53" fillId="3" borderId="5" xfId="4" applyNumberFormat="1" applyFont="1" applyFill="1" applyBorder="1" applyAlignment="1">
      <alignment horizontal="right"/>
    </xf>
    <xf numFmtId="0" fontId="53" fillId="3" borderId="5" xfId="4" applyFont="1" applyFill="1" applyBorder="1"/>
    <xf numFmtId="0" fontId="9" fillId="0" borderId="0" xfId="4" applyFont="1" applyAlignment="1">
      <alignment vertical="top"/>
    </xf>
    <xf numFmtId="0" fontId="58" fillId="0" borderId="3" xfId="4" applyFont="1" applyBorder="1"/>
    <xf numFmtId="2" fontId="58" fillId="0" borderId="3" xfId="4" applyNumberFormat="1" applyFont="1" applyBorder="1"/>
    <xf numFmtId="168" fontId="58" fillId="0" borderId="3" xfId="4" applyNumberFormat="1" applyFont="1" applyBorder="1"/>
    <xf numFmtId="0" fontId="14" fillId="0" borderId="0" xfId="3" applyFont="1" applyFill="1" applyBorder="1" applyProtection="1"/>
    <xf numFmtId="4" fontId="50" fillId="0" borderId="0" xfId="3" applyNumberFormat="1" applyFont="1" applyFill="1" applyBorder="1" applyAlignment="1" applyProtection="1">
      <alignment horizontal="left" vertical="center"/>
    </xf>
    <xf numFmtId="0" fontId="20" fillId="0" borderId="0" xfId="3" applyNumberFormat="1" applyFont="1" applyFill="1" applyBorder="1" applyAlignment="1" applyProtection="1"/>
    <xf numFmtId="0" fontId="51" fillId="0" borderId="0" xfId="3" applyFont="1" applyFill="1" applyBorder="1" applyAlignment="1" applyProtection="1">
      <alignment horizontal="left" vertical="center"/>
    </xf>
    <xf numFmtId="0" fontId="28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Alignment="1" applyProtection="1">
      <alignment horizontal="center" vertical="top"/>
    </xf>
    <xf numFmtId="165" fontId="59" fillId="0" borderId="0" xfId="3" applyNumberFormat="1" applyFont="1" applyFill="1" applyBorder="1" applyAlignment="1" applyProtection="1">
      <alignment horizontal="right" vertical="center"/>
    </xf>
    <xf numFmtId="0" fontId="10" fillId="0" borderId="0" xfId="3" applyFont="1" applyFill="1" applyBorder="1" applyAlignment="1" applyProtection="1">
      <alignment horizontal="center" vertical="top"/>
    </xf>
    <xf numFmtId="0" fontId="10" fillId="0" borderId="0" xfId="3" applyNumberFormat="1" applyFont="1" applyFill="1" applyBorder="1" applyProtection="1"/>
    <xf numFmtId="4" fontId="10" fillId="0" borderId="0" xfId="3" applyNumberFormat="1" applyFont="1" applyFill="1" applyBorder="1" applyAlignment="1" applyProtection="1">
      <alignment horizontal="center"/>
    </xf>
    <xf numFmtId="165" fontId="10" fillId="0" borderId="0" xfId="3" applyNumberFormat="1" applyFont="1" applyFill="1" applyBorder="1" applyAlignment="1" applyProtection="1">
      <alignment horizontal="right"/>
    </xf>
    <xf numFmtId="0" fontId="46" fillId="0" borderId="0" xfId="3" applyNumberFormat="1" applyFont="1" applyFill="1" applyBorder="1" applyProtection="1"/>
    <xf numFmtId="4" fontId="9" fillId="0" borderId="0" xfId="3" applyNumberFormat="1" applyFont="1" applyFill="1" applyBorder="1" applyAlignment="1" applyProtection="1">
      <alignment horizontal="left" vertical="center"/>
    </xf>
    <xf numFmtId="165" fontId="59" fillId="0" borderId="0" xfId="3" applyNumberFormat="1" applyFont="1" applyFill="1" applyBorder="1" applyAlignment="1" applyProtection="1">
      <alignment horizontal="right"/>
    </xf>
    <xf numFmtId="0" fontId="12" fillId="0" borderId="0" xfId="3" applyFont="1" applyFill="1" applyBorder="1" applyAlignment="1" applyProtection="1">
      <alignment vertical="top"/>
    </xf>
    <xf numFmtId="167" fontId="12" fillId="0" borderId="0" xfId="3" applyNumberFormat="1" applyFont="1" applyFill="1" applyBorder="1" applyAlignment="1" applyProtection="1">
      <alignment horizontal="center"/>
    </xf>
    <xf numFmtId="166" fontId="12" fillId="0" borderId="0" xfId="3" applyNumberFormat="1" applyFont="1" applyFill="1" applyBorder="1" applyAlignment="1" applyProtection="1">
      <alignment horizontal="right"/>
    </xf>
    <xf numFmtId="165" fontId="9" fillId="0" borderId="6" xfId="3" applyNumberFormat="1" applyFont="1" applyFill="1" applyBorder="1" applyAlignment="1" applyProtection="1">
      <alignment horizontal="right"/>
    </xf>
    <xf numFmtId="0" fontId="39" fillId="0" borderId="0" xfId="3" applyFont="1" applyFill="1" applyBorder="1" applyProtection="1"/>
    <xf numFmtId="0" fontId="12" fillId="0" borderId="0" xfId="3" applyFont="1" applyFill="1" applyBorder="1" applyProtection="1"/>
    <xf numFmtId="0" fontId="8" fillId="0" borderId="0" xfId="3" applyFont="1" applyFill="1" applyBorder="1" applyProtection="1"/>
    <xf numFmtId="0" fontId="29" fillId="0" borderId="0" xfId="3" applyFont="1" applyFill="1" applyBorder="1" applyProtection="1"/>
    <xf numFmtId="0" fontId="41" fillId="0" borderId="0" xfId="3" applyFont="1" applyFill="1" applyBorder="1" applyProtection="1"/>
    <xf numFmtId="0" fontId="24" fillId="0" borderId="0" xfId="3" applyFont="1" applyFill="1" applyBorder="1" applyAlignment="1" applyProtection="1">
      <alignment vertical="top" wrapText="1"/>
    </xf>
    <xf numFmtId="4" fontId="33" fillId="0" borderId="0" xfId="3" applyNumberFormat="1" applyFont="1" applyFill="1" applyBorder="1" applyAlignment="1" applyProtection="1">
      <alignment horizontal="center" vertical="center"/>
    </xf>
    <xf numFmtId="4" fontId="32" fillId="0" borderId="0" xfId="3" applyNumberFormat="1" applyFont="1" applyFill="1" applyBorder="1" applyAlignment="1" applyProtection="1">
      <alignment horizontal="center" vertical="center"/>
    </xf>
    <xf numFmtId="165" fontId="32" fillId="0" borderId="0" xfId="3" applyNumberFormat="1" applyFont="1" applyFill="1" applyBorder="1" applyAlignment="1" applyProtection="1">
      <alignment horizontal="center" vertical="center"/>
    </xf>
    <xf numFmtId="4" fontId="32" fillId="0" borderId="5" xfId="3" applyNumberFormat="1" applyFont="1" applyFill="1" applyBorder="1" applyAlignment="1" applyProtection="1">
      <alignment horizontal="center" vertical="center"/>
    </xf>
    <xf numFmtId="165" fontId="32" fillId="0" borderId="5" xfId="3" applyNumberFormat="1" applyFont="1" applyFill="1" applyBorder="1" applyAlignment="1" applyProtection="1">
      <alignment horizontal="center" vertical="center"/>
    </xf>
    <xf numFmtId="0" fontId="60" fillId="0" borderId="0" xfId="3" applyNumberFormat="1" applyFont="1" applyFill="1" applyProtection="1"/>
    <xf numFmtId="0" fontId="60" fillId="0" borderId="0" xfId="3" applyFont="1" applyFill="1" applyBorder="1" applyAlignment="1" applyProtection="1">
      <alignment horizontal="center" vertical="top"/>
    </xf>
    <xf numFmtId="0" fontId="60" fillId="0" borderId="0" xfId="3" applyNumberFormat="1" applyFont="1" applyFill="1" applyBorder="1" applyProtection="1"/>
    <xf numFmtId="0" fontId="60" fillId="0" borderId="0" xfId="3" applyFont="1" applyFill="1" applyAlignment="1" applyProtection="1">
      <alignment horizontal="center" vertical="top"/>
    </xf>
    <xf numFmtId="0" fontId="9" fillId="0" borderId="0" xfId="3" applyFont="1" applyFill="1" applyAlignment="1" applyProtection="1">
      <alignment horizontal="center" vertical="top"/>
    </xf>
    <xf numFmtId="0" fontId="10" fillId="0" borderId="0" xfId="3" applyFont="1" applyFill="1" applyAlignment="1" applyProtection="1">
      <alignment horizontal="center" vertical="top"/>
    </xf>
    <xf numFmtId="0" fontId="60" fillId="0" borderId="0" xfId="3" applyFont="1" applyFill="1" applyProtection="1"/>
    <xf numFmtId="0" fontId="10" fillId="0" borderId="0" xfId="3" applyFont="1" applyFill="1" applyProtection="1"/>
    <xf numFmtId="0" fontId="10" fillId="0" borderId="0" xfId="3" applyNumberFormat="1" applyFont="1" applyFill="1" applyProtection="1"/>
    <xf numFmtId="4" fontId="10" fillId="0" borderId="0" xfId="3" applyNumberFormat="1" applyFont="1" applyFill="1" applyAlignment="1" applyProtection="1">
      <alignment horizontal="center"/>
    </xf>
    <xf numFmtId="165" fontId="10" fillId="0" borderId="0" xfId="3" applyNumberFormat="1" applyFont="1" applyFill="1" applyAlignment="1" applyProtection="1">
      <alignment horizontal="right"/>
    </xf>
    <xf numFmtId="0" fontId="10" fillId="0" borderId="0" xfId="3" applyFont="1" applyFill="1" applyBorder="1" applyProtection="1"/>
    <xf numFmtId="0" fontId="61" fillId="0" borderId="0" xfId="3" applyNumberFormat="1" applyFont="1" applyFill="1" applyProtection="1"/>
    <xf numFmtId="0" fontId="62" fillId="0" borderId="0" xfId="3" applyFont="1" applyFill="1" applyBorder="1" applyProtection="1"/>
    <xf numFmtId="0" fontId="12" fillId="0" borderId="0" xfId="3" applyFont="1" applyFill="1" applyBorder="1" applyAlignment="1" applyProtection="1">
      <alignment horizontal="center" vertical="top"/>
    </xf>
    <xf numFmtId="0" fontId="12" fillId="0" borderId="0" xfId="3" applyNumberFormat="1" applyFont="1" applyFill="1" applyBorder="1" applyProtection="1"/>
    <xf numFmtId="4" fontId="12" fillId="0" borderId="0" xfId="3" applyNumberFormat="1" applyFont="1" applyFill="1" applyBorder="1" applyAlignment="1" applyProtection="1">
      <alignment horizontal="center"/>
    </xf>
    <xf numFmtId="165" fontId="12" fillId="0" borderId="0" xfId="3" applyNumberFormat="1" applyFont="1" applyFill="1" applyBorder="1" applyAlignment="1" applyProtection="1">
      <alignment horizontal="right"/>
    </xf>
    <xf numFmtId="0" fontId="61" fillId="0" borderId="0" xfId="3" applyNumberFormat="1" applyFont="1" applyFill="1" applyBorder="1" applyProtection="1"/>
    <xf numFmtId="0" fontId="12" fillId="0" borderId="0" xfId="3" applyFont="1" applyFill="1" applyAlignment="1" applyProtection="1">
      <alignment horizontal="center" vertical="top"/>
    </xf>
    <xf numFmtId="0" fontId="12" fillId="0" borderId="0" xfId="3" applyNumberFormat="1" applyFont="1" applyFill="1" applyProtection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168" fontId="63" fillId="0" borderId="5" xfId="4" applyNumberFormat="1" applyFont="1" applyFill="1" applyBorder="1"/>
    <xf numFmtId="168" fontId="63" fillId="0" borderId="7" xfId="4" applyNumberFormat="1" applyFont="1" applyBorder="1"/>
    <xf numFmtId="9" fontId="2" fillId="0" borderId="3" xfId="0" applyNumberFormat="1" applyFont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vertical="top"/>
    </xf>
    <xf numFmtId="0" fontId="1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164" fontId="2" fillId="0" borderId="0" xfId="0" applyNumberFormat="1" applyFont="1" applyAlignment="1">
      <alignment horizontal="center"/>
    </xf>
    <xf numFmtId="49" fontId="2" fillId="0" borderId="0" xfId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1" fontId="2" fillId="0" borderId="0" xfId="2" applyFont="1" applyBorder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64" fillId="0" borderId="0" xfId="0" applyFont="1"/>
    <xf numFmtId="0" fontId="64" fillId="0" borderId="0" xfId="0" applyFont="1" applyAlignment="1">
      <alignment wrapText="1"/>
    </xf>
    <xf numFmtId="0" fontId="26" fillId="0" borderId="0" xfId="3" applyNumberFormat="1" applyFont="1" applyFill="1" applyAlignment="1" applyProtection="1">
      <alignment horizontal="left" vertical="distributed"/>
    </xf>
    <xf numFmtId="4" fontId="49" fillId="0" borderId="0" xfId="3" applyNumberFormat="1" applyFont="1" applyFill="1" applyBorder="1" applyAlignment="1" applyProtection="1">
      <alignment horizontal="left"/>
    </xf>
    <xf numFmtId="0" fontId="38" fillId="0" borderId="0" xfId="3" applyNumberFormat="1" applyFont="1" applyFill="1" applyAlignment="1" applyProtection="1">
      <alignment horizontal="left" vertical="justify"/>
    </xf>
    <xf numFmtId="0" fontId="34" fillId="0" borderId="0" xfId="3" applyNumberFormat="1" applyFont="1" applyFill="1" applyAlignment="1" applyProtection="1">
      <alignment horizontal="left" vertical="distributed" wrapText="1"/>
    </xf>
    <xf numFmtId="0" fontId="34" fillId="0" borderId="0" xfId="3" applyNumberFormat="1" applyFont="1" applyFill="1" applyAlignment="1" applyProtection="1">
      <alignment horizontal="left" vertical="distributed"/>
    </xf>
    <xf numFmtId="0" fontId="38" fillId="0" borderId="0" xfId="3" applyNumberFormat="1" applyFont="1" applyFill="1" applyAlignment="1" applyProtection="1">
      <alignment horizontal="left" vertical="distributed"/>
    </xf>
    <xf numFmtId="0" fontId="26" fillId="0" borderId="0" xfId="3" applyNumberFormat="1" applyFont="1" applyFill="1" applyAlignment="1" applyProtection="1">
      <alignment horizontal="left" vertical="justify"/>
    </xf>
    <xf numFmtId="0" fontId="52" fillId="0" borderId="0" xfId="3" applyNumberFormat="1" applyFont="1" applyFill="1" applyBorder="1" applyAlignment="1" applyProtection="1">
      <alignment horizontal="left"/>
    </xf>
    <xf numFmtId="0" fontId="8" fillId="0" borderId="0" xfId="3" applyNumberFormat="1" applyFont="1" applyFill="1" applyBorder="1" applyAlignment="1" applyProtection="1">
      <alignment horizontal="center" vertical="justify" wrapText="1"/>
    </xf>
    <xf numFmtId="0" fontId="26" fillId="0" borderId="0" xfId="3" applyNumberFormat="1" applyFont="1" applyFill="1" applyAlignment="1" applyProtection="1">
      <alignment horizontal="left" vertical="distributed" wrapText="1"/>
    </xf>
    <xf numFmtId="0" fontId="26" fillId="0" borderId="0" xfId="3" applyNumberFormat="1" applyFont="1" applyFill="1" applyAlignment="1" applyProtection="1">
      <alignment horizontal="left" vertical="top" wrapText="1"/>
    </xf>
  </cellXfs>
  <cellStyles count="7">
    <cellStyle name="ColStyle1" xfId="1" xr:uid="{00000000-0005-0000-0000-000000000000}"/>
    <cellStyle name="ColStyle2" xfId="2" xr:uid="{00000000-0005-0000-0000-000001000000}"/>
    <cellStyle name="Currency 2" xfId="6" xr:uid="{00000000-0005-0000-0000-000002000000}"/>
    <cellStyle name="Navadno" xfId="0" builtinId="0"/>
    <cellStyle name="Navadno_449-99" xfId="5" xr:uid="{00000000-0005-0000-0000-000004000000}"/>
    <cellStyle name="Normal 2" xfId="3" xr:uid="{00000000-0005-0000-0000-000005000000}"/>
    <cellStyle name="Normal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view="pageBreakPreview" topLeftCell="B7" zoomScaleNormal="100" zoomScaleSheetLayoutView="100" workbookViewId="0">
      <selection activeCell="E32" sqref="E32"/>
    </sheetView>
  </sheetViews>
  <sheetFormatPr defaultRowHeight="15" x14ac:dyDescent="0.25"/>
  <cols>
    <col min="1" max="2" width="4.5703125" customWidth="1"/>
    <col min="3" max="3" width="52.28515625" customWidth="1"/>
    <col min="4" max="4" width="4.28515625" bestFit="1" customWidth="1"/>
    <col min="5" max="5" width="15.42578125" customWidth="1"/>
  </cols>
  <sheetData>
    <row r="1" spans="1:5" x14ac:dyDescent="0.25">
      <c r="A1" t="s">
        <v>61</v>
      </c>
    </row>
    <row r="2" spans="1:5" x14ac:dyDescent="0.25">
      <c r="A2" s="30" t="s">
        <v>53</v>
      </c>
      <c r="C2" s="1"/>
    </row>
    <row r="4" spans="1:5" x14ac:dyDescent="0.25">
      <c r="A4" t="s">
        <v>62</v>
      </c>
    </row>
    <row r="5" spans="1:5" x14ac:dyDescent="0.25">
      <c r="A5" s="30" t="s">
        <v>63</v>
      </c>
    </row>
    <row r="6" spans="1:5" x14ac:dyDescent="0.25">
      <c r="A6" s="30" t="s">
        <v>64</v>
      </c>
    </row>
    <row r="11" spans="1:5" x14ac:dyDescent="0.25">
      <c r="B11" s="24"/>
      <c r="C11" s="10" t="s">
        <v>42</v>
      </c>
      <c r="D11" s="11"/>
      <c r="E11" s="27"/>
    </row>
    <row r="12" spans="1:5" x14ac:dyDescent="0.25">
      <c r="B12" s="24"/>
      <c r="C12" s="10"/>
      <c r="D12" s="11"/>
      <c r="E12" s="27"/>
    </row>
    <row r="13" spans="1:5" x14ac:dyDescent="0.25">
      <c r="A13" s="4" t="s">
        <v>60</v>
      </c>
      <c r="B13" s="24"/>
      <c r="C13" s="10" t="s">
        <v>553</v>
      </c>
      <c r="D13" s="11"/>
      <c r="E13" s="27"/>
    </row>
    <row r="14" spans="1:5" x14ac:dyDescent="0.25">
      <c r="A14" s="4"/>
      <c r="B14" s="24"/>
      <c r="C14" s="10"/>
      <c r="D14" s="11"/>
      <c r="E14" s="27"/>
    </row>
    <row r="15" spans="1:5" x14ac:dyDescent="0.25">
      <c r="B15" s="6" t="s">
        <v>0</v>
      </c>
      <c r="C15" s="10" t="s">
        <v>546</v>
      </c>
      <c r="D15" s="11"/>
      <c r="E15" s="27"/>
    </row>
    <row r="16" spans="1:5" x14ac:dyDescent="0.25">
      <c r="B16" s="6"/>
      <c r="C16" s="177" t="s">
        <v>371</v>
      </c>
      <c r="D16" s="11"/>
      <c r="E16" s="27">
        <f>merilno_mesto!F14</f>
        <v>0</v>
      </c>
    </row>
    <row r="17" spans="1:5" x14ac:dyDescent="0.25">
      <c r="B17" s="6"/>
      <c r="C17" s="177" t="s">
        <v>369</v>
      </c>
      <c r="D17" s="11"/>
      <c r="E17" s="27">
        <f>merilno_mesto!F26</f>
        <v>0</v>
      </c>
    </row>
    <row r="18" spans="1:5" x14ac:dyDescent="0.25">
      <c r="B18" s="6"/>
      <c r="C18" s="10"/>
      <c r="D18" s="11"/>
      <c r="E18" s="27"/>
    </row>
    <row r="19" spans="1:5" x14ac:dyDescent="0.25">
      <c r="B19" s="6" t="s">
        <v>18</v>
      </c>
      <c r="C19" s="10" t="s">
        <v>547</v>
      </c>
      <c r="D19" s="11"/>
      <c r="E19" s="27"/>
    </row>
    <row r="20" spans="1:5" x14ac:dyDescent="0.25">
      <c r="B20" s="6"/>
      <c r="C20" s="177" t="s">
        <v>543</v>
      </c>
      <c r="D20" s="11"/>
      <c r="E20" s="27">
        <f>oprema_črpališča!F49</f>
        <v>0</v>
      </c>
    </row>
    <row r="21" spans="1:5" x14ac:dyDescent="0.25">
      <c r="B21" s="6"/>
      <c r="C21" s="10"/>
      <c r="D21" s="11"/>
      <c r="E21" s="27"/>
    </row>
    <row r="22" spans="1:5" x14ac:dyDescent="0.25">
      <c r="B22" s="6" t="s">
        <v>549</v>
      </c>
      <c r="C22" s="10" t="s">
        <v>58</v>
      </c>
      <c r="D22" s="11"/>
      <c r="E22" s="27"/>
    </row>
    <row r="23" spans="1:5" x14ac:dyDescent="0.25">
      <c r="B23" s="6"/>
      <c r="C23" s="177" t="s">
        <v>548</v>
      </c>
      <c r="D23" s="11"/>
      <c r="E23" s="27">
        <f>kanalizacija!F305</f>
        <v>0</v>
      </c>
    </row>
    <row r="24" spans="1:5" x14ac:dyDescent="0.25">
      <c r="B24" s="6"/>
      <c r="C24" s="10"/>
      <c r="D24" s="11"/>
      <c r="E24" s="27"/>
    </row>
    <row r="25" spans="1:5" x14ac:dyDescent="0.25">
      <c r="B25" s="24"/>
      <c r="C25" s="10"/>
      <c r="D25" s="11"/>
      <c r="E25" s="27"/>
    </row>
    <row r="26" spans="1:5" x14ac:dyDescent="0.25">
      <c r="A26" s="4" t="s">
        <v>57</v>
      </c>
      <c r="B26" s="24"/>
      <c r="C26" s="30" t="s">
        <v>59</v>
      </c>
      <c r="D26" s="11"/>
      <c r="E26" s="27"/>
    </row>
    <row r="27" spans="1:5" x14ac:dyDescent="0.25">
      <c r="B27" s="6" t="s">
        <v>0</v>
      </c>
      <c r="C27" s="25" t="s">
        <v>43</v>
      </c>
      <c r="D27" s="11"/>
      <c r="E27" s="27">
        <f>+'elektro popis'!F60</f>
        <v>0</v>
      </c>
    </row>
    <row r="28" spans="1:5" x14ac:dyDescent="0.25">
      <c r="B28" s="6" t="s">
        <v>18</v>
      </c>
      <c r="C28" s="25" t="s">
        <v>44</v>
      </c>
      <c r="D28" s="12"/>
      <c r="E28" s="27">
        <f>+'elektro popis'!F119</f>
        <v>0</v>
      </c>
    </row>
    <row r="29" spans="1:5" x14ac:dyDescent="0.25">
      <c r="B29" s="6"/>
      <c r="C29" s="25"/>
      <c r="D29" s="12"/>
      <c r="E29" s="27"/>
    </row>
    <row r="30" spans="1:5" x14ac:dyDescent="0.25">
      <c r="B30" s="6"/>
      <c r="C30" s="10" t="s">
        <v>65</v>
      </c>
      <c r="D30" s="12"/>
      <c r="E30" s="27">
        <f>SUM(E16:E29)</f>
        <v>0</v>
      </c>
    </row>
    <row r="31" spans="1:5" x14ac:dyDescent="0.25">
      <c r="B31" s="6"/>
      <c r="C31" s="30"/>
      <c r="D31" s="12"/>
      <c r="E31" s="27"/>
    </row>
    <row r="32" spans="1:5" x14ac:dyDescent="0.25">
      <c r="A32" s="327"/>
      <c r="B32" s="328"/>
      <c r="C32" s="329" t="s">
        <v>563</v>
      </c>
      <c r="D32" s="332">
        <v>7.0000000000000007E-2</v>
      </c>
      <c r="E32" s="26">
        <f>+E30*D32</f>
        <v>0</v>
      </c>
    </row>
    <row r="33" spans="2:5" x14ac:dyDescent="0.25">
      <c r="B33" s="24"/>
      <c r="C33" s="25"/>
      <c r="D33" s="12"/>
      <c r="E33" s="12"/>
    </row>
    <row r="34" spans="2:5" x14ac:dyDescent="0.25">
      <c r="B34" s="24"/>
      <c r="C34" s="10" t="s">
        <v>56</v>
      </c>
      <c r="D34" s="12"/>
      <c r="E34" s="14">
        <f>+E30+E32</f>
        <v>0</v>
      </c>
    </row>
    <row r="35" spans="2:5" x14ac:dyDescent="0.25">
      <c r="B35" s="24"/>
      <c r="C35" s="10" t="s">
        <v>55</v>
      </c>
      <c r="D35" s="12"/>
      <c r="E35" s="27">
        <f>SUM(E34*0.22)</f>
        <v>0</v>
      </c>
    </row>
    <row r="36" spans="2:5" x14ac:dyDescent="0.25">
      <c r="B36" s="24"/>
      <c r="C36" s="10"/>
      <c r="D36" s="12"/>
      <c r="E36" s="12"/>
    </row>
    <row r="37" spans="2:5" x14ac:dyDescent="0.25">
      <c r="B37" s="24"/>
      <c r="C37" s="10" t="s">
        <v>5</v>
      </c>
      <c r="D37" s="11"/>
      <c r="E37" s="14">
        <f>SUM(E34:E35)</f>
        <v>0</v>
      </c>
    </row>
    <row r="38" spans="2:5" x14ac:dyDescent="0.25">
      <c r="B38" s="6"/>
      <c r="C38" s="7"/>
      <c r="D38" s="6"/>
      <c r="E38" s="12"/>
    </row>
    <row r="39" spans="2:5" x14ac:dyDescent="0.25">
      <c r="B39" s="6"/>
      <c r="C39" s="7"/>
      <c r="D39" s="6"/>
      <c r="E39" s="12"/>
    </row>
    <row r="42" spans="2:5" x14ac:dyDescent="0.25">
      <c r="C42" s="1"/>
    </row>
  </sheetData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575"/>
  <sheetViews>
    <sheetView view="pageBreakPreview" topLeftCell="A457" zoomScaleNormal="100" zoomScaleSheetLayoutView="100" workbookViewId="0">
      <selection activeCell="D467" sqref="D467"/>
    </sheetView>
  </sheetViews>
  <sheetFormatPr defaultColWidth="9.140625" defaultRowHeight="12.75" x14ac:dyDescent="0.2"/>
  <cols>
    <col min="1" max="1" width="3.85546875" style="67" customWidth="1"/>
    <col min="2" max="2" width="5.85546875" style="44" customWidth="1"/>
    <col min="3" max="3" width="44.5703125" style="33" customWidth="1"/>
    <col min="4" max="4" width="13.42578125" style="35" bestFit="1" customWidth="1"/>
    <col min="5" max="5" width="11.85546875" style="34" customWidth="1"/>
    <col min="6" max="6" width="23" style="50" customWidth="1"/>
    <col min="7" max="80" width="9.140625" style="180"/>
    <col min="81" max="16384" width="9.140625" style="67"/>
  </cols>
  <sheetData>
    <row r="1" spans="1:80" s="68" customFormat="1" ht="15.75" x14ac:dyDescent="0.2">
      <c r="A1" s="183" t="s">
        <v>550</v>
      </c>
      <c r="B1" s="183" t="s">
        <v>375</v>
      </c>
      <c r="C1" s="62"/>
      <c r="D1" s="64"/>
      <c r="E1" s="64"/>
      <c r="F1" s="63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</row>
    <row r="2" spans="1:80" s="68" customFormat="1" ht="15.75" x14ac:dyDescent="0.2">
      <c r="B2" s="183" t="s">
        <v>544</v>
      </c>
      <c r="C2" s="62"/>
      <c r="D2" s="64"/>
      <c r="E2" s="64"/>
      <c r="F2" s="63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</row>
    <row r="3" spans="1:80" s="68" customFormat="1" ht="9.75" x14ac:dyDescent="0.2">
      <c r="B3" s="65"/>
      <c r="C3" s="62"/>
      <c r="D3" s="64"/>
      <c r="E3" s="64"/>
      <c r="F3" s="63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</row>
    <row r="4" spans="1:80" s="68" customFormat="1" ht="9.75" x14ac:dyDescent="0.2">
      <c r="B4" s="65"/>
      <c r="C4" s="62"/>
      <c r="D4" s="64"/>
      <c r="E4" s="64"/>
      <c r="F4" s="63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</row>
    <row r="5" spans="1:80" s="68" customFormat="1" x14ac:dyDescent="0.2">
      <c r="A5" s="175"/>
      <c r="B5" s="127"/>
      <c r="C5" s="168"/>
      <c r="D5" s="113"/>
      <c r="E5" s="113"/>
      <c r="F5" s="167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</row>
    <row r="6" spans="1:80" s="72" customFormat="1" ht="27.95" customHeight="1" x14ac:dyDescent="0.25">
      <c r="A6" s="174"/>
      <c r="B6" s="183" t="s">
        <v>364</v>
      </c>
      <c r="C6" s="183" t="s">
        <v>373</v>
      </c>
      <c r="D6" s="278"/>
      <c r="E6" s="155"/>
      <c r="F6" s="169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</row>
    <row r="7" spans="1:80" s="68" customFormat="1" x14ac:dyDescent="0.2">
      <c r="A7" s="175"/>
      <c r="B7" s="127"/>
      <c r="C7" s="171"/>
      <c r="D7" s="113"/>
      <c r="E7" s="113"/>
      <c r="F7" s="16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</row>
    <row r="8" spans="1:80" x14ac:dyDescent="0.2">
      <c r="A8" s="175"/>
      <c r="B8" s="170" t="s">
        <v>372</v>
      </c>
      <c r="C8" s="171" t="str">
        <f>+C44</f>
        <v>PRIPRAVLJALNA DELA :</v>
      </c>
      <c r="D8" s="181"/>
      <c r="E8" s="74"/>
      <c r="F8" s="169">
        <f>+F77</f>
        <v>0</v>
      </c>
    </row>
    <row r="9" spans="1:80" x14ac:dyDescent="0.2">
      <c r="A9" s="175"/>
      <c r="B9" s="170" t="s">
        <v>143</v>
      </c>
      <c r="C9" s="171" t="str">
        <f>+C80</f>
        <v>ZEMELJSKA DELA</v>
      </c>
      <c r="D9" s="181"/>
      <c r="E9" s="74"/>
      <c r="F9" s="169">
        <f>F144</f>
        <v>0</v>
      </c>
    </row>
    <row r="10" spans="1:80" x14ac:dyDescent="0.2">
      <c r="A10" s="175"/>
      <c r="B10" s="170" t="s">
        <v>124</v>
      </c>
      <c r="C10" s="279" t="str">
        <f>+C147</f>
        <v>BETONSKA  IN ARMIRANOBETONSKA  DELA</v>
      </c>
      <c r="D10" s="362"/>
      <c r="E10" s="362"/>
      <c r="F10" s="169">
        <f>F209</f>
        <v>0</v>
      </c>
    </row>
    <row r="11" spans="1:80" x14ac:dyDescent="0.2">
      <c r="A11" s="175"/>
      <c r="B11" s="170" t="s">
        <v>111</v>
      </c>
      <c r="C11" s="171" t="str">
        <f>+C212</f>
        <v>ZIDARSKA DELA S FASADO</v>
      </c>
      <c r="D11" s="356"/>
      <c r="E11" s="356"/>
      <c r="F11" s="169">
        <f>F346</f>
        <v>0</v>
      </c>
    </row>
    <row r="12" spans="1:80" x14ac:dyDescent="0.2">
      <c r="A12" s="175"/>
      <c r="B12" s="170" t="s">
        <v>104</v>
      </c>
      <c r="C12" s="171" t="str">
        <f>+C349</f>
        <v>TESARSKA DELA</v>
      </c>
      <c r="D12" s="73"/>
      <c r="E12" s="74"/>
      <c r="F12" s="169">
        <f>F399</f>
        <v>0</v>
      </c>
    </row>
    <row r="13" spans="1:80" s="68" customFormat="1" x14ac:dyDescent="0.2">
      <c r="A13" s="175"/>
      <c r="B13" s="127"/>
      <c r="C13" s="171"/>
      <c r="D13" s="113"/>
      <c r="E13" s="113"/>
      <c r="F13" s="16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</row>
    <row r="14" spans="1:80" s="72" customFormat="1" ht="15.75" x14ac:dyDescent="0.25">
      <c r="A14" s="174"/>
      <c r="B14" s="87" t="s">
        <v>371</v>
      </c>
      <c r="C14" s="173"/>
      <c r="D14" s="155"/>
      <c r="E14" s="155"/>
      <c r="F14" s="283">
        <f>SUM(F8:F13)</f>
        <v>0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</row>
    <row r="15" spans="1:80" s="68" customFormat="1" x14ac:dyDescent="0.2">
      <c r="A15" s="175"/>
      <c r="B15" s="127"/>
      <c r="C15" s="168"/>
      <c r="D15" s="113"/>
      <c r="E15" s="113"/>
      <c r="F15" s="167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</row>
    <row r="16" spans="1:80" s="68" customFormat="1" x14ac:dyDescent="0.2">
      <c r="A16" s="175"/>
      <c r="B16" s="127"/>
      <c r="C16" s="168"/>
      <c r="D16" s="113"/>
      <c r="E16" s="113"/>
      <c r="F16" s="167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</row>
    <row r="17" spans="1:80" s="72" customFormat="1" ht="27.95" customHeight="1" x14ac:dyDescent="0.25">
      <c r="A17" s="174"/>
      <c r="B17" s="183" t="s">
        <v>167</v>
      </c>
      <c r="C17" s="183" t="s">
        <v>370</v>
      </c>
      <c r="D17" s="278"/>
      <c r="E17" s="155"/>
      <c r="F17" s="16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</row>
    <row r="18" spans="1:80" s="68" customFormat="1" x14ac:dyDescent="0.2">
      <c r="A18" s="175"/>
      <c r="B18" s="127"/>
      <c r="C18" s="171"/>
      <c r="D18" s="113"/>
      <c r="E18" s="113"/>
      <c r="F18" s="167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</row>
    <row r="19" spans="1:80" x14ac:dyDescent="0.2">
      <c r="A19" s="175"/>
      <c r="B19" s="280" t="s">
        <v>164</v>
      </c>
      <c r="C19" s="171" t="str">
        <f>+C405</f>
        <v>KROVSKA in KLEPARSKLA DELA</v>
      </c>
      <c r="D19" s="181"/>
      <c r="E19" s="113"/>
      <c r="F19" s="169">
        <f>+F439</f>
        <v>0</v>
      </c>
    </row>
    <row r="20" spans="1:80" x14ac:dyDescent="0.2">
      <c r="A20" s="175"/>
      <c r="B20" s="280" t="s">
        <v>143</v>
      </c>
      <c r="C20" s="171" t="str">
        <f>+C442</f>
        <v>MIZARSKA DELA</v>
      </c>
      <c r="D20" s="181"/>
      <c r="E20" s="113"/>
      <c r="F20" s="169">
        <f>F470</f>
        <v>0</v>
      </c>
    </row>
    <row r="21" spans="1:80" x14ac:dyDescent="0.2">
      <c r="A21" s="175"/>
      <c r="B21" s="280" t="s">
        <v>124</v>
      </c>
      <c r="C21" s="171" t="str">
        <f>+C473</f>
        <v>KLJUČAVNIČARSKA DELA</v>
      </c>
      <c r="D21" s="181"/>
      <c r="E21" s="113"/>
      <c r="F21" s="169">
        <f>+F492</f>
        <v>0</v>
      </c>
    </row>
    <row r="22" spans="1:80" x14ac:dyDescent="0.2">
      <c r="A22" s="175"/>
      <c r="B22" s="280" t="s">
        <v>111</v>
      </c>
      <c r="C22" s="171" t="str">
        <f>+C495</f>
        <v>KERAMIČARSKA DELA</v>
      </c>
      <c r="D22" s="181"/>
      <c r="E22" s="113"/>
      <c r="F22" s="169">
        <f>+F506</f>
        <v>0</v>
      </c>
    </row>
    <row r="23" spans="1:80" x14ac:dyDescent="0.2">
      <c r="A23" s="175"/>
      <c r="B23" s="280" t="s">
        <v>104</v>
      </c>
      <c r="C23" s="171" t="str">
        <f>+C509</f>
        <v>SLIKOPLESKARSKA DELA</v>
      </c>
      <c r="D23" s="181"/>
      <c r="E23" s="113"/>
      <c r="F23" s="169">
        <f>+F550</f>
        <v>0</v>
      </c>
    </row>
    <row r="24" spans="1:80" x14ac:dyDescent="0.2">
      <c r="A24" s="175"/>
      <c r="B24" s="280" t="s">
        <v>84</v>
      </c>
      <c r="C24" s="171" t="str">
        <f>+C553</f>
        <v>OSTALA OBRTNIŠKA DELA</v>
      </c>
      <c r="D24" s="181"/>
      <c r="E24" s="113"/>
      <c r="F24" s="169">
        <f>+F573</f>
        <v>0</v>
      </c>
    </row>
    <row r="25" spans="1:80" s="68" customFormat="1" x14ac:dyDescent="0.2">
      <c r="A25" s="175"/>
      <c r="B25" s="127" t="s">
        <v>67</v>
      </c>
      <c r="C25" s="171" t="s">
        <v>67</v>
      </c>
      <c r="D25" s="113"/>
      <c r="E25" s="113"/>
      <c r="F25" s="169" t="s">
        <v>67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</row>
    <row r="26" spans="1:80" s="72" customFormat="1" ht="15.75" x14ac:dyDescent="0.25">
      <c r="A26" s="174"/>
      <c r="B26" s="87" t="s">
        <v>369</v>
      </c>
      <c r="C26" s="88"/>
      <c r="D26" s="155"/>
      <c r="E26" s="155"/>
      <c r="F26" s="283">
        <f>SUM(F19:F25)</f>
        <v>0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</row>
    <row r="27" spans="1:80" s="77" customFormat="1" x14ac:dyDescent="0.2">
      <c r="A27" s="174"/>
      <c r="B27" s="172"/>
      <c r="C27" s="173"/>
      <c r="D27" s="155"/>
      <c r="E27" s="155"/>
      <c r="F27" s="169"/>
    </row>
    <row r="28" spans="1:80" s="77" customFormat="1" ht="15.75" x14ac:dyDescent="0.25">
      <c r="A28" s="174"/>
      <c r="B28" s="282"/>
      <c r="C28" s="88"/>
      <c r="D28" s="89"/>
      <c r="E28" s="89"/>
      <c r="F28" s="76"/>
    </row>
    <row r="29" spans="1:80" s="77" customFormat="1" ht="15.75" x14ac:dyDescent="0.25">
      <c r="A29" s="174"/>
      <c r="B29" s="282"/>
      <c r="C29" s="88"/>
      <c r="D29" s="89"/>
      <c r="E29" s="89"/>
      <c r="F29" s="76"/>
    </row>
    <row r="30" spans="1:80" s="78" customFormat="1" ht="15.75" x14ac:dyDescent="0.25">
      <c r="A30" s="281"/>
      <c r="B30" s="87" t="s">
        <v>368</v>
      </c>
      <c r="C30" s="183"/>
      <c r="D30" s="184"/>
      <c r="E30" s="185"/>
      <c r="F30" s="283">
        <f>+F26+F14</f>
        <v>0</v>
      </c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</row>
    <row r="31" spans="1:80" s="79" customFormat="1" ht="15" x14ac:dyDescent="0.2">
      <c r="A31" s="175"/>
      <c r="B31" s="284"/>
      <c r="C31" s="285"/>
      <c r="D31" s="286"/>
      <c r="E31" s="286"/>
      <c r="F31" s="287"/>
    </row>
    <row r="32" spans="1:80" s="84" customFormat="1" ht="18.95" customHeight="1" x14ac:dyDescent="0.2">
      <c r="A32" s="176"/>
      <c r="B32" s="80" t="s">
        <v>67</v>
      </c>
      <c r="C32" s="288" t="s">
        <v>367</v>
      </c>
      <c r="D32" s="81">
        <v>0.22</v>
      </c>
      <c r="E32" s="82"/>
      <c r="F32" s="83">
        <f>+F30*D32</f>
        <v>0</v>
      </c>
    </row>
    <row r="33" spans="1:80" s="85" customFormat="1" ht="15" x14ac:dyDescent="0.2">
      <c r="A33" s="175"/>
      <c r="B33" s="284"/>
      <c r="C33" s="285"/>
      <c r="D33" s="286"/>
      <c r="E33" s="286"/>
      <c r="F33" s="28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</row>
    <row r="34" spans="1:80" s="86" customFormat="1" ht="18" x14ac:dyDescent="0.25">
      <c r="A34" s="174"/>
      <c r="B34" s="87" t="s">
        <v>366</v>
      </c>
      <c r="C34" s="87"/>
      <c r="D34" s="289"/>
      <c r="E34" s="89"/>
      <c r="F34" s="290">
        <f>SUM(F30:F32)</f>
        <v>0</v>
      </c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</row>
    <row r="35" spans="1:80" s="77" customFormat="1" ht="15.75" x14ac:dyDescent="0.25">
      <c r="A35" s="174"/>
      <c r="B35" s="282"/>
      <c r="C35" s="88"/>
      <c r="D35" s="89"/>
      <c r="E35" s="89"/>
      <c r="F35" s="76"/>
    </row>
    <row r="36" spans="1:80" s="77" customFormat="1" ht="15.75" x14ac:dyDescent="0.25">
      <c r="A36" s="174"/>
      <c r="B36" s="282"/>
      <c r="C36" s="173" t="s">
        <v>374</v>
      </c>
      <c r="D36" s="155">
        <f>(29+46+15)</f>
        <v>90</v>
      </c>
      <c r="E36" s="155" t="s">
        <v>85</v>
      </c>
      <c r="F36" s="76"/>
    </row>
    <row r="37" spans="1:80" s="90" customFormat="1" ht="15.75" x14ac:dyDescent="0.25">
      <c r="A37" s="174"/>
      <c r="B37" s="87" t="s">
        <v>365</v>
      </c>
      <c r="C37" s="173"/>
      <c r="D37" s="155">
        <f>+D36</f>
        <v>90</v>
      </c>
      <c r="E37" s="155" t="s">
        <v>85</v>
      </c>
      <c r="F37" s="169">
        <f>F34/D37</f>
        <v>0</v>
      </c>
    </row>
    <row r="38" spans="1:80" s="91" customFormat="1" ht="19.5" customHeight="1" x14ac:dyDescent="0.25">
      <c r="B38" s="291"/>
      <c r="C38" s="88"/>
      <c r="D38" s="292"/>
      <c r="E38" s="89"/>
      <c r="F38" s="293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</row>
    <row r="39" spans="1:80" s="96" customFormat="1" ht="9" x14ac:dyDescent="0.15">
      <c r="B39" s="92"/>
      <c r="C39" s="93"/>
      <c r="D39" s="94"/>
      <c r="E39" s="94"/>
      <c r="F39" s="95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</row>
    <row r="40" spans="1:80" s="101" customFormat="1" ht="8.25" x14ac:dyDescent="0.15">
      <c r="B40" s="97"/>
      <c r="C40" s="98"/>
      <c r="D40" s="99"/>
      <c r="E40" s="99"/>
      <c r="F40" s="100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</row>
    <row r="41" spans="1:80" x14ac:dyDescent="0.2">
      <c r="B41" s="111"/>
      <c r="C41" s="37"/>
      <c r="D41" s="301"/>
      <c r="E41" s="302"/>
      <c r="F41" s="303"/>
    </row>
    <row r="42" spans="1:80" s="72" customFormat="1" ht="15.75" x14ac:dyDescent="0.25">
      <c r="B42" s="306" t="s">
        <v>364</v>
      </c>
      <c r="C42" s="306" t="s">
        <v>363</v>
      </c>
      <c r="D42" s="304" t="s">
        <v>165</v>
      </c>
      <c r="E42" s="304" t="s">
        <v>545</v>
      </c>
      <c r="F42" s="305" t="s">
        <v>65</v>
      </c>
      <c r="G42" s="90" t="s">
        <v>67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90"/>
      <c r="BT42" s="90"/>
      <c r="BU42" s="90"/>
      <c r="BV42" s="90"/>
      <c r="BW42" s="90"/>
      <c r="BX42" s="90"/>
      <c r="BY42" s="90"/>
      <c r="BZ42" s="90"/>
      <c r="CA42" s="90"/>
      <c r="CB42" s="90"/>
    </row>
    <row r="43" spans="1:80" s="101" customFormat="1" ht="9.75" customHeight="1" x14ac:dyDescent="0.25">
      <c r="B43" s="307"/>
      <c r="C43" s="308" t="s">
        <v>362</v>
      </c>
      <c r="D43" s="99"/>
      <c r="E43" s="99"/>
      <c r="F43" s="100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</row>
    <row r="44" spans="1:80" s="106" customFormat="1" ht="15.75" x14ac:dyDescent="0.25">
      <c r="B44" s="309" t="s">
        <v>164</v>
      </c>
      <c r="C44" s="306" t="s">
        <v>361</v>
      </c>
      <c r="D44" s="104"/>
      <c r="E44" s="104"/>
      <c r="F44" s="105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6"/>
      <c r="BO44" s="296"/>
      <c r="BP44" s="296"/>
      <c r="BQ44" s="296"/>
      <c r="BR44" s="296"/>
      <c r="BS44" s="296"/>
      <c r="BT44" s="296"/>
      <c r="BU44" s="296"/>
      <c r="BV44" s="296"/>
      <c r="BW44" s="296"/>
      <c r="BX44" s="296"/>
      <c r="BY44" s="296"/>
      <c r="BZ44" s="296"/>
      <c r="CA44" s="296"/>
      <c r="CB44" s="296"/>
    </row>
    <row r="45" spans="1:80" s="107" customFormat="1" ht="8.25" x14ac:dyDescent="0.15">
      <c r="B45" s="49"/>
      <c r="C45" s="48"/>
      <c r="D45" s="46"/>
      <c r="E45" s="46"/>
      <c r="F45" s="4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7"/>
      <c r="AJ45" s="297"/>
      <c r="AK45" s="297"/>
      <c r="AL45" s="297"/>
      <c r="AM45" s="297"/>
      <c r="AN45" s="297"/>
      <c r="AO45" s="297"/>
      <c r="AP45" s="297"/>
      <c r="AQ45" s="297"/>
      <c r="AR45" s="297"/>
      <c r="AS45" s="297"/>
      <c r="AT45" s="297"/>
      <c r="AU45" s="297"/>
      <c r="AV45" s="297"/>
      <c r="AW45" s="297"/>
      <c r="AX45" s="297"/>
      <c r="AY45" s="297"/>
      <c r="AZ45" s="297"/>
      <c r="BA45" s="297"/>
      <c r="BB45" s="297"/>
      <c r="BC45" s="297"/>
      <c r="BD45" s="297"/>
      <c r="BE45" s="297"/>
      <c r="BF45" s="297"/>
      <c r="BG45" s="297"/>
      <c r="BH45" s="297"/>
      <c r="BI45" s="297"/>
      <c r="BJ45" s="297"/>
      <c r="BK45" s="297"/>
      <c r="BL45" s="297"/>
      <c r="BM45" s="297"/>
      <c r="BN45" s="297"/>
      <c r="BO45" s="297"/>
      <c r="BP45" s="297"/>
      <c r="BQ45" s="297"/>
      <c r="BR45" s="297"/>
      <c r="BS45" s="297"/>
      <c r="BT45" s="297"/>
      <c r="BU45" s="297"/>
      <c r="BV45" s="297"/>
      <c r="BW45" s="297"/>
      <c r="BX45" s="297"/>
      <c r="BY45" s="297"/>
      <c r="BZ45" s="297"/>
      <c r="CA45" s="297"/>
      <c r="CB45" s="297"/>
    </row>
    <row r="46" spans="1:80" ht="35.1" customHeight="1" x14ac:dyDescent="0.2">
      <c r="C46" s="108" t="s">
        <v>360</v>
      </c>
    </row>
    <row r="47" spans="1:80" s="107" customFormat="1" ht="8.25" x14ac:dyDescent="0.15">
      <c r="B47" s="49"/>
      <c r="C47" s="48"/>
      <c r="D47" s="46"/>
      <c r="E47" s="46"/>
      <c r="F47" s="4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L47" s="297"/>
      <c r="AM47" s="297"/>
      <c r="AN47" s="297"/>
      <c r="AO47" s="297"/>
      <c r="AP47" s="297"/>
      <c r="AQ47" s="297"/>
      <c r="AR47" s="297"/>
      <c r="AS47" s="297"/>
      <c r="AT47" s="297"/>
      <c r="AU47" s="297"/>
      <c r="AV47" s="297"/>
      <c r="AW47" s="297"/>
      <c r="AX47" s="297"/>
      <c r="AY47" s="297"/>
      <c r="AZ47" s="297"/>
      <c r="BA47" s="297"/>
      <c r="BB47" s="297"/>
      <c r="BC47" s="297"/>
      <c r="BD47" s="297"/>
      <c r="BE47" s="297"/>
      <c r="BF47" s="297"/>
      <c r="BG47" s="297"/>
      <c r="BH47" s="297"/>
      <c r="BI47" s="297"/>
      <c r="BJ47" s="297"/>
      <c r="BK47" s="297"/>
      <c r="BL47" s="297"/>
      <c r="BM47" s="297"/>
      <c r="BN47" s="297"/>
      <c r="BO47" s="297"/>
      <c r="BP47" s="297"/>
      <c r="BQ47" s="297"/>
      <c r="BR47" s="297"/>
      <c r="BS47" s="297"/>
      <c r="BT47" s="297"/>
      <c r="BU47" s="297"/>
      <c r="BV47" s="297"/>
      <c r="BW47" s="297"/>
      <c r="BX47" s="297"/>
      <c r="BY47" s="297"/>
      <c r="BZ47" s="297"/>
      <c r="CA47" s="297"/>
      <c r="CB47" s="297"/>
    </row>
    <row r="48" spans="1:80" ht="38.25" x14ac:dyDescent="0.2">
      <c r="B48" s="44" t="s">
        <v>81</v>
      </c>
      <c r="C48" s="31" t="s">
        <v>359</v>
      </c>
      <c r="F48" s="109" t="s">
        <v>67</v>
      </c>
    </row>
    <row r="49" spans="2:80" x14ac:dyDescent="0.2">
      <c r="C49" s="33" t="s">
        <v>71</v>
      </c>
      <c r="D49" s="35">
        <v>1</v>
      </c>
      <c r="F49" s="50">
        <f>D49*E49</f>
        <v>0</v>
      </c>
    </row>
    <row r="50" spans="2:80" s="107" customFormat="1" ht="8.25" x14ac:dyDescent="0.15">
      <c r="B50" s="49"/>
      <c r="C50" s="48"/>
      <c r="D50" s="46"/>
      <c r="E50" s="46"/>
      <c r="F50" s="4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</row>
    <row r="51" spans="2:80" ht="25.5" x14ac:dyDescent="0.2">
      <c r="B51" s="44" t="s">
        <v>77</v>
      </c>
      <c r="C51" s="31" t="s">
        <v>358</v>
      </c>
    </row>
    <row r="52" spans="2:80" x14ac:dyDescent="0.2">
      <c r="C52" s="33" t="s">
        <v>10</v>
      </c>
      <c r="D52" s="35">
        <v>1</v>
      </c>
      <c r="F52" s="50">
        <f>D52*E52</f>
        <v>0</v>
      </c>
    </row>
    <row r="53" spans="2:80" s="107" customFormat="1" ht="9" x14ac:dyDescent="0.2">
      <c r="B53" s="49"/>
      <c r="C53" s="110"/>
      <c r="D53" s="46"/>
      <c r="E53" s="46"/>
      <c r="F53" s="4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</row>
    <row r="54" spans="2:80" ht="38.25" x14ac:dyDescent="0.2">
      <c r="B54" s="111" t="s">
        <v>60</v>
      </c>
      <c r="C54" s="31" t="s">
        <v>357</v>
      </c>
      <c r="D54" s="112"/>
      <c r="E54" s="113"/>
      <c r="F54" s="114"/>
    </row>
    <row r="55" spans="2:80" x14ac:dyDescent="0.2">
      <c r="C55" s="33" t="s">
        <v>10</v>
      </c>
      <c r="D55" s="35">
        <v>1</v>
      </c>
      <c r="F55" s="50">
        <f>D55*E55</f>
        <v>0</v>
      </c>
    </row>
    <row r="56" spans="2:80" s="107" customFormat="1" ht="8.25" x14ac:dyDescent="0.15">
      <c r="B56" s="49"/>
      <c r="C56" s="48"/>
      <c r="D56" s="46"/>
      <c r="E56" s="46"/>
      <c r="F56" s="4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  <c r="BK56" s="297"/>
      <c r="BL56" s="297"/>
      <c r="BM56" s="297"/>
      <c r="BN56" s="297"/>
      <c r="BO56" s="297"/>
      <c r="BP56" s="297"/>
      <c r="BQ56" s="297"/>
      <c r="BR56" s="297"/>
      <c r="BS56" s="297"/>
      <c r="BT56" s="297"/>
      <c r="BU56" s="297"/>
      <c r="BV56" s="297"/>
      <c r="BW56" s="297"/>
      <c r="BX56" s="297"/>
      <c r="BY56" s="297"/>
      <c r="BZ56" s="297"/>
      <c r="CA56" s="297"/>
      <c r="CB56" s="297"/>
    </row>
    <row r="57" spans="2:80" s="107" customFormat="1" ht="8.25" x14ac:dyDescent="0.15">
      <c r="B57" s="49"/>
      <c r="C57" s="48"/>
      <c r="D57" s="46"/>
      <c r="E57" s="46"/>
      <c r="F57" s="4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297"/>
      <c r="AH57" s="297"/>
      <c r="AI57" s="297"/>
      <c r="AJ57" s="297"/>
      <c r="AK57" s="297"/>
      <c r="AL57" s="297"/>
      <c r="AM57" s="297"/>
      <c r="AN57" s="297"/>
      <c r="AO57" s="297"/>
      <c r="AP57" s="297"/>
      <c r="AQ57" s="297"/>
      <c r="AR57" s="297"/>
      <c r="AS57" s="297"/>
      <c r="AT57" s="297"/>
      <c r="AU57" s="297"/>
      <c r="AV57" s="297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297"/>
      <c r="BM57" s="297"/>
      <c r="BN57" s="297"/>
      <c r="BO57" s="297"/>
      <c r="BP57" s="297"/>
      <c r="BQ57" s="297"/>
      <c r="BR57" s="297"/>
      <c r="BS57" s="297"/>
      <c r="BT57" s="297"/>
      <c r="BU57" s="297"/>
      <c r="BV57" s="297"/>
      <c r="BW57" s="297"/>
      <c r="BX57" s="297"/>
      <c r="BY57" s="297"/>
      <c r="BZ57" s="297"/>
      <c r="CA57" s="297"/>
      <c r="CB57" s="297"/>
    </row>
    <row r="58" spans="2:80" ht="63.75" x14ac:dyDescent="0.2">
      <c r="B58" s="45" t="s">
        <v>68</v>
      </c>
      <c r="C58" s="32" t="s">
        <v>356</v>
      </c>
    </row>
    <row r="59" spans="2:80" x14ac:dyDescent="0.2">
      <c r="C59" s="33" t="s">
        <v>71</v>
      </c>
      <c r="D59" s="35">
        <v>1</v>
      </c>
      <c r="F59" s="50">
        <f>D59*E59</f>
        <v>0</v>
      </c>
    </row>
    <row r="60" spans="2:80" s="107" customFormat="1" ht="8.25" x14ac:dyDescent="0.15">
      <c r="B60" s="49"/>
      <c r="C60" s="48"/>
      <c r="D60" s="46"/>
      <c r="E60" s="46"/>
      <c r="F60" s="4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</row>
    <row r="61" spans="2:80" ht="51" x14ac:dyDescent="0.2">
      <c r="B61" s="45" t="s">
        <v>176</v>
      </c>
      <c r="C61" s="115" t="s">
        <v>355</v>
      </c>
    </row>
    <row r="62" spans="2:80" x14ac:dyDescent="0.2">
      <c r="B62" s="45" t="s">
        <v>75</v>
      </c>
      <c r="C62" s="115" t="s">
        <v>354</v>
      </c>
    </row>
    <row r="63" spans="2:80" x14ac:dyDescent="0.2">
      <c r="C63" s="33" t="s">
        <v>10</v>
      </c>
      <c r="D63" s="35">
        <v>4</v>
      </c>
      <c r="F63" s="50">
        <f>D63*E63</f>
        <v>0</v>
      </c>
    </row>
    <row r="64" spans="2:80" x14ac:dyDescent="0.2">
      <c r="B64" s="45" t="s">
        <v>69</v>
      </c>
      <c r="C64" s="33" t="s">
        <v>353</v>
      </c>
    </row>
    <row r="65" spans="2:80" x14ac:dyDescent="0.2">
      <c r="C65" s="33" t="s">
        <v>10</v>
      </c>
      <c r="D65" s="35">
        <v>2</v>
      </c>
      <c r="F65" s="50">
        <f>D65*E65</f>
        <v>0</v>
      </c>
    </row>
    <row r="66" spans="2:80" ht="38.25" x14ac:dyDescent="0.2">
      <c r="B66" s="45" t="s">
        <v>119</v>
      </c>
      <c r="C66" s="60" t="s">
        <v>352</v>
      </c>
    </row>
    <row r="67" spans="2:80" x14ac:dyDescent="0.2">
      <c r="C67" s="33" t="s">
        <v>10</v>
      </c>
      <c r="D67" s="35">
        <v>1</v>
      </c>
      <c r="F67" s="50">
        <f>D67*E67</f>
        <v>0</v>
      </c>
    </row>
    <row r="68" spans="2:80" s="107" customFormat="1" ht="8.25" x14ac:dyDescent="0.15">
      <c r="B68" s="49"/>
      <c r="C68" s="48"/>
      <c r="D68" s="46"/>
      <c r="E68" s="46"/>
      <c r="F68" s="47"/>
      <c r="G68" s="297"/>
      <c r="H68" s="297"/>
      <c r="I68" s="297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7"/>
      <c r="BO68" s="297"/>
      <c r="BP68" s="297"/>
      <c r="BQ68" s="297"/>
      <c r="BR68" s="297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</row>
    <row r="69" spans="2:80" ht="39" customHeight="1" x14ac:dyDescent="0.2">
      <c r="B69" s="45" t="s">
        <v>174</v>
      </c>
      <c r="C69" s="31" t="s">
        <v>351</v>
      </c>
    </row>
    <row r="70" spans="2:80" x14ac:dyDescent="0.2">
      <c r="B70" s="45" t="s">
        <v>75</v>
      </c>
      <c r="C70" s="39" t="s">
        <v>350</v>
      </c>
      <c r="D70" s="35">
        <v>1</v>
      </c>
      <c r="F70" s="50">
        <f>D70*E70</f>
        <v>0</v>
      </c>
    </row>
    <row r="71" spans="2:80" x14ac:dyDescent="0.2">
      <c r="B71" s="45" t="s">
        <v>69</v>
      </c>
      <c r="C71" s="39" t="s">
        <v>349</v>
      </c>
      <c r="D71" s="35">
        <v>1</v>
      </c>
      <c r="F71" s="50">
        <f>D71*E71</f>
        <v>0</v>
      </c>
    </row>
    <row r="72" spans="2:80" s="107" customFormat="1" ht="8.25" x14ac:dyDescent="0.15">
      <c r="B72" s="49"/>
      <c r="C72" s="48"/>
      <c r="D72" s="46"/>
      <c r="E72" s="46"/>
      <c r="F72" s="4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  <c r="U72" s="297"/>
      <c r="V72" s="297"/>
      <c r="W72" s="297"/>
      <c r="X72" s="297"/>
      <c r="Y72" s="297"/>
      <c r="Z72" s="297"/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7"/>
      <c r="AW72" s="297"/>
      <c r="AX72" s="297"/>
      <c r="AY72" s="297"/>
      <c r="AZ72" s="297"/>
      <c r="BA72" s="297"/>
      <c r="BB72" s="297"/>
      <c r="BC72" s="297"/>
      <c r="BD72" s="297"/>
      <c r="BE72" s="297"/>
      <c r="BF72" s="297"/>
      <c r="BG72" s="297"/>
      <c r="BH72" s="297"/>
      <c r="BI72" s="297"/>
      <c r="BJ72" s="297"/>
      <c r="BK72" s="297"/>
      <c r="BL72" s="297"/>
      <c r="BM72" s="297"/>
      <c r="BN72" s="297"/>
      <c r="BO72" s="297"/>
      <c r="BP72" s="297"/>
      <c r="BQ72" s="297"/>
      <c r="BR72" s="297"/>
      <c r="BS72" s="297"/>
      <c r="BT72" s="297"/>
      <c r="BU72" s="297"/>
      <c r="BV72" s="297"/>
      <c r="BW72" s="297"/>
      <c r="BX72" s="297"/>
      <c r="BY72" s="297"/>
      <c r="BZ72" s="297"/>
      <c r="CA72" s="297"/>
      <c r="CB72" s="297"/>
    </row>
    <row r="73" spans="2:80" ht="51" x14ac:dyDescent="0.2">
      <c r="B73" s="45" t="s">
        <v>172</v>
      </c>
      <c r="C73" s="31" t="s">
        <v>348</v>
      </c>
    </row>
    <row r="74" spans="2:80" x14ac:dyDescent="0.2">
      <c r="C74" s="33" t="s">
        <v>71</v>
      </c>
      <c r="D74" s="35">
        <v>1</v>
      </c>
      <c r="F74" s="50">
        <f>D74*E74</f>
        <v>0</v>
      </c>
    </row>
    <row r="75" spans="2:80" s="107" customFormat="1" ht="8.25" x14ac:dyDescent="0.15">
      <c r="B75" s="49"/>
      <c r="C75" s="48"/>
      <c r="D75" s="46"/>
      <c r="E75" s="46"/>
      <c r="F75" s="4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2:80" s="107" customFormat="1" ht="8.25" x14ac:dyDescent="0.15">
      <c r="B76" s="49"/>
      <c r="C76" s="48"/>
      <c r="D76" s="46"/>
      <c r="E76" s="46"/>
      <c r="F76" s="4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2:80" s="119" customFormat="1" ht="15.75" x14ac:dyDescent="0.25">
      <c r="B77" s="116" t="s">
        <v>347</v>
      </c>
      <c r="C77" s="117"/>
      <c r="D77" s="118"/>
      <c r="E77" s="118"/>
      <c r="F77" s="294">
        <f>SUM(F49:F76)</f>
        <v>0</v>
      </c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</row>
    <row r="78" spans="2:80" s="101" customFormat="1" ht="9.75" customHeight="1" x14ac:dyDescent="0.25">
      <c r="B78" s="310"/>
      <c r="C78" s="75"/>
      <c r="D78" s="102"/>
      <c r="E78" s="102"/>
      <c r="F78" s="103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</row>
    <row r="79" spans="2:80" s="101" customFormat="1" ht="9.75" customHeight="1" x14ac:dyDescent="0.25">
      <c r="B79" s="310"/>
      <c r="C79" s="75"/>
      <c r="D79" s="102"/>
      <c r="E79" s="102"/>
      <c r="F79" s="103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</row>
    <row r="80" spans="2:80" s="106" customFormat="1" ht="15.75" x14ac:dyDescent="0.25">
      <c r="B80" s="309" t="s">
        <v>143</v>
      </c>
      <c r="C80" s="306" t="s">
        <v>346</v>
      </c>
      <c r="D80" s="104"/>
      <c r="E80" s="104"/>
      <c r="F80" s="105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  <c r="BS80" s="296"/>
      <c r="BT80" s="296"/>
      <c r="BU80" s="296"/>
      <c r="BV80" s="296"/>
      <c r="BW80" s="296"/>
      <c r="BX80" s="296"/>
      <c r="BY80" s="296"/>
      <c r="BZ80" s="296"/>
      <c r="CA80" s="296"/>
      <c r="CB80" s="296"/>
    </row>
    <row r="81" spans="2:80" s="107" customFormat="1" ht="8.25" x14ac:dyDescent="0.15">
      <c r="B81" s="49"/>
      <c r="C81" s="48"/>
      <c r="D81" s="46"/>
      <c r="E81" s="46"/>
      <c r="F81" s="4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2:80" ht="45" x14ac:dyDescent="0.2">
      <c r="C82" s="120" t="s">
        <v>345</v>
      </c>
    </row>
    <row r="83" spans="2:80" s="107" customFormat="1" ht="8.25" x14ac:dyDescent="0.15">
      <c r="B83" s="49"/>
      <c r="C83" s="48"/>
      <c r="D83" s="46"/>
      <c r="E83" s="46"/>
      <c r="F83" s="4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2:80" x14ac:dyDescent="0.2">
      <c r="C84" s="33" t="s">
        <v>141</v>
      </c>
    </row>
    <row r="85" spans="2:80" ht="35.1" customHeight="1" x14ac:dyDescent="0.2">
      <c r="C85" s="108" t="s">
        <v>197</v>
      </c>
    </row>
    <row r="86" spans="2:80" ht="60" customHeight="1" x14ac:dyDescent="0.2">
      <c r="C86" s="108" t="s">
        <v>344</v>
      </c>
    </row>
    <row r="87" spans="2:80" s="107" customFormat="1" ht="8.25" x14ac:dyDescent="0.15">
      <c r="B87" s="49"/>
      <c r="C87" s="48"/>
      <c r="D87" s="46"/>
      <c r="E87" s="46"/>
      <c r="F87" s="4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2:80" x14ac:dyDescent="0.2">
      <c r="C88" s="33" t="s">
        <v>161</v>
      </c>
    </row>
    <row r="89" spans="2:80" s="66" customFormat="1" ht="11.25" x14ac:dyDescent="0.2">
      <c r="B89" s="42"/>
      <c r="C89" s="121" t="s">
        <v>343</v>
      </c>
      <c r="D89" s="40"/>
      <c r="E89" s="40"/>
      <c r="F89" s="122"/>
      <c r="G89" s="277"/>
      <c r="H89" s="277"/>
      <c r="I89" s="277"/>
      <c r="J89" s="277"/>
      <c r="K89" s="277"/>
      <c r="L89" s="277"/>
      <c r="M89" s="277"/>
      <c r="N89" s="277"/>
      <c r="O89" s="277"/>
      <c r="P89" s="277"/>
      <c r="Q89" s="277"/>
      <c r="R89" s="277"/>
      <c r="S89" s="277"/>
      <c r="T89" s="277"/>
      <c r="U89" s="277"/>
      <c r="V89" s="277"/>
      <c r="W89" s="277"/>
      <c r="X89" s="277"/>
      <c r="Y89" s="277"/>
      <c r="Z89" s="277"/>
      <c r="AA89" s="277"/>
      <c r="AB89" s="277"/>
      <c r="AC89" s="277"/>
      <c r="AD89" s="277"/>
      <c r="AE89" s="277"/>
      <c r="AF89" s="277"/>
      <c r="AG89" s="277"/>
      <c r="AH89" s="277"/>
      <c r="AI89" s="277"/>
      <c r="AJ89" s="277"/>
      <c r="AK89" s="277"/>
      <c r="AL89" s="277"/>
      <c r="AM89" s="277"/>
      <c r="AN89" s="277"/>
      <c r="AO89" s="277"/>
      <c r="AP89" s="277"/>
      <c r="AQ89" s="277"/>
      <c r="AR89" s="277"/>
      <c r="AS89" s="277"/>
      <c r="AT89" s="277"/>
      <c r="AU89" s="277"/>
      <c r="AV89" s="277"/>
      <c r="AW89" s="277"/>
      <c r="AX89" s="277"/>
      <c r="AY89" s="277"/>
      <c r="AZ89" s="277"/>
      <c r="BA89" s="277"/>
      <c r="BB89" s="277"/>
      <c r="BC89" s="277"/>
      <c r="BD89" s="277"/>
      <c r="BE89" s="277"/>
      <c r="BF89" s="277"/>
      <c r="BG89" s="277"/>
      <c r="BH89" s="277"/>
      <c r="BI89" s="277"/>
      <c r="BJ89" s="277"/>
      <c r="BK89" s="277"/>
      <c r="BL89" s="277"/>
      <c r="BM89" s="277"/>
      <c r="BN89" s="277"/>
      <c r="BO89" s="277"/>
      <c r="BP89" s="277"/>
      <c r="BQ89" s="277"/>
      <c r="BR89" s="277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</row>
    <row r="90" spans="2:80" s="66" customFormat="1" ht="11.25" x14ac:dyDescent="0.2">
      <c r="B90" s="42"/>
      <c r="C90" s="123" t="s">
        <v>342</v>
      </c>
      <c r="D90" s="40"/>
      <c r="E90" s="40"/>
      <c r="F90" s="122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7"/>
      <c r="AO90" s="277"/>
      <c r="AP90" s="277"/>
      <c r="AQ90" s="277"/>
      <c r="AR90" s="277"/>
      <c r="AS90" s="277"/>
      <c r="AT90" s="277"/>
      <c r="AU90" s="277"/>
      <c r="AV90" s="277"/>
      <c r="AW90" s="277"/>
      <c r="AX90" s="277"/>
      <c r="AY90" s="277"/>
      <c r="AZ90" s="277"/>
      <c r="BA90" s="277"/>
      <c r="BB90" s="277"/>
      <c r="BC90" s="277"/>
      <c r="BD90" s="277"/>
      <c r="BE90" s="277"/>
      <c r="BF90" s="277"/>
      <c r="BG90" s="277"/>
      <c r="BH90" s="277"/>
      <c r="BI90" s="277"/>
      <c r="BJ90" s="277"/>
      <c r="BK90" s="277"/>
      <c r="BL90" s="277"/>
      <c r="BM90" s="277"/>
      <c r="BN90" s="277"/>
      <c r="BO90" s="277"/>
      <c r="BP90" s="277"/>
      <c r="BQ90" s="277"/>
      <c r="BR90" s="277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</row>
    <row r="91" spans="2:80" s="66" customFormat="1" ht="19.5" x14ac:dyDescent="0.2">
      <c r="B91" s="42"/>
      <c r="C91" s="124" t="s">
        <v>341</v>
      </c>
      <c r="D91" s="40"/>
      <c r="E91" s="40"/>
      <c r="F91" s="122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7"/>
      <c r="Z91" s="277"/>
      <c r="AA91" s="277"/>
      <c r="AB91" s="277"/>
      <c r="AC91" s="277"/>
      <c r="AD91" s="277"/>
      <c r="AE91" s="277"/>
      <c r="AF91" s="277"/>
      <c r="AG91" s="277"/>
      <c r="AH91" s="277"/>
      <c r="AI91" s="277"/>
      <c r="AJ91" s="277"/>
      <c r="AK91" s="277"/>
      <c r="AL91" s="277"/>
      <c r="AM91" s="277"/>
      <c r="AN91" s="277"/>
      <c r="AO91" s="277"/>
      <c r="AP91" s="277"/>
      <c r="AQ91" s="277"/>
      <c r="AR91" s="277"/>
      <c r="AS91" s="277"/>
      <c r="AT91" s="277"/>
      <c r="AU91" s="277"/>
      <c r="AV91" s="277"/>
      <c r="AW91" s="277"/>
      <c r="AX91" s="277"/>
      <c r="AY91" s="277"/>
      <c r="AZ91" s="277"/>
      <c r="BA91" s="277"/>
      <c r="BB91" s="277"/>
      <c r="BC91" s="277"/>
      <c r="BD91" s="277"/>
      <c r="BE91" s="277"/>
      <c r="BF91" s="277"/>
      <c r="BG91" s="277"/>
      <c r="BH91" s="277"/>
      <c r="BI91" s="277"/>
      <c r="BJ91" s="277"/>
      <c r="BK91" s="277"/>
      <c r="BL91" s="277"/>
      <c r="BM91" s="277"/>
      <c r="BN91" s="277"/>
      <c r="BO91" s="277"/>
      <c r="BP91" s="277"/>
      <c r="BQ91" s="277"/>
      <c r="BR91" s="277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</row>
    <row r="92" spans="2:80" s="66" customFormat="1" ht="11.25" x14ac:dyDescent="0.2">
      <c r="B92" s="42"/>
      <c r="C92" s="123" t="s">
        <v>340</v>
      </c>
      <c r="D92" s="40"/>
      <c r="E92" s="40"/>
      <c r="F92" s="122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7"/>
      <c r="AI92" s="277"/>
      <c r="AJ92" s="277"/>
      <c r="AK92" s="277"/>
      <c r="AL92" s="277"/>
      <c r="AM92" s="277"/>
      <c r="AN92" s="277"/>
      <c r="AO92" s="277"/>
      <c r="AP92" s="277"/>
      <c r="AQ92" s="277"/>
      <c r="AR92" s="277"/>
      <c r="AS92" s="277"/>
      <c r="AT92" s="277"/>
      <c r="AU92" s="277"/>
      <c r="AV92" s="277"/>
      <c r="AW92" s="277"/>
      <c r="AX92" s="277"/>
      <c r="AY92" s="277"/>
      <c r="AZ92" s="277"/>
      <c r="BA92" s="277"/>
      <c r="BB92" s="277"/>
      <c r="BC92" s="277"/>
      <c r="BD92" s="277"/>
      <c r="BE92" s="277"/>
      <c r="BF92" s="277"/>
      <c r="BG92" s="277"/>
      <c r="BH92" s="277"/>
      <c r="BI92" s="277"/>
      <c r="BJ92" s="277"/>
      <c r="BK92" s="277"/>
      <c r="BL92" s="277"/>
      <c r="BM92" s="277"/>
      <c r="BN92" s="277"/>
      <c r="BO92" s="277"/>
      <c r="BP92" s="277"/>
      <c r="BQ92" s="277"/>
      <c r="BR92" s="277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</row>
    <row r="93" spans="2:80" s="66" customFormat="1" ht="19.5" x14ac:dyDescent="0.2">
      <c r="B93" s="42"/>
      <c r="C93" s="125" t="s">
        <v>339</v>
      </c>
      <c r="D93" s="40"/>
      <c r="E93" s="40"/>
      <c r="F93" s="122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7"/>
      <c r="AI93" s="277"/>
      <c r="AJ93" s="277"/>
      <c r="AK93" s="277"/>
      <c r="AL93" s="277"/>
      <c r="AM93" s="277"/>
      <c r="AN93" s="277"/>
      <c r="AO93" s="277"/>
      <c r="AP93" s="277"/>
      <c r="AQ93" s="277"/>
      <c r="AR93" s="277"/>
      <c r="AS93" s="277"/>
      <c r="AT93" s="277"/>
      <c r="AU93" s="277"/>
      <c r="AV93" s="277"/>
      <c r="AW93" s="277"/>
      <c r="AX93" s="277"/>
      <c r="AY93" s="277"/>
      <c r="AZ93" s="277"/>
      <c r="BA93" s="277"/>
      <c r="BB93" s="277"/>
      <c r="BC93" s="277"/>
      <c r="BD93" s="277"/>
      <c r="BE93" s="277"/>
      <c r="BF93" s="277"/>
      <c r="BG93" s="277"/>
      <c r="BH93" s="277"/>
      <c r="BI93" s="277"/>
      <c r="BJ93" s="277"/>
      <c r="BK93" s="277"/>
      <c r="BL93" s="277"/>
      <c r="BM93" s="277"/>
      <c r="BN93" s="277"/>
      <c r="BO93" s="277"/>
      <c r="BP93" s="277"/>
      <c r="BQ93" s="277"/>
      <c r="BR93" s="277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</row>
    <row r="94" spans="2:80" s="66" customFormat="1" ht="19.5" x14ac:dyDescent="0.2">
      <c r="B94" s="42"/>
      <c r="C94" s="125" t="s">
        <v>338</v>
      </c>
      <c r="D94" s="40"/>
      <c r="E94" s="40"/>
      <c r="F94" s="122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7"/>
      <c r="AI94" s="277"/>
      <c r="AJ94" s="277"/>
      <c r="AK94" s="277"/>
      <c r="AL94" s="277"/>
      <c r="AM94" s="277"/>
      <c r="AN94" s="277"/>
      <c r="AO94" s="277"/>
      <c r="AP94" s="277"/>
      <c r="AQ94" s="277"/>
      <c r="AR94" s="277"/>
      <c r="AS94" s="277"/>
      <c r="AT94" s="277"/>
      <c r="AU94" s="277"/>
      <c r="AV94" s="277"/>
      <c r="AW94" s="277"/>
      <c r="AX94" s="277"/>
      <c r="AY94" s="277"/>
      <c r="AZ94" s="277"/>
      <c r="BA94" s="277"/>
      <c r="BB94" s="277"/>
      <c r="BC94" s="277"/>
      <c r="BD94" s="277"/>
      <c r="BE94" s="277"/>
      <c r="BF94" s="277"/>
      <c r="BG94" s="277"/>
      <c r="BH94" s="277"/>
      <c r="BI94" s="277"/>
      <c r="BJ94" s="277"/>
      <c r="BK94" s="277"/>
      <c r="BL94" s="277"/>
      <c r="BM94" s="277"/>
      <c r="BN94" s="277"/>
      <c r="BO94" s="277"/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</row>
    <row r="95" spans="2:80" s="107" customFormat="1" ht="8.25" x14ac:dyDescent="0.15">
      <c r="B95" s="49"/>
      <c r="C95" s="48"/>
      <c r="D95" s="46"/>
      <c r="E95" s="46"/>
      <c r="F95" s="4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2:80" ht="38.25" x14ac:dyDescent="0.2">
      <c r="B96" s="44" t="s">
        <v>81</v>
      </c>
      <c r="C96" s="31" t="s">
        <v>337</v>
      </c>
    </row>
    <row r="97" spans="2:80" x14ac:dyDescent="0.2">
      <c r="C97" s="39" t="s">
        <v>85</v>
      </c>
      <c r="D97" s="35">
        <v>150</v>
      </c>
      <c r="F97" s="50">
        <f>D97*E97</f>
        <v>0</v>
      </c>
    </row>
    <row r="98" spans="2:80" s="107" customFormat="1" ht="8.25" x14ac:dyDescent="0.15">
      <c r="B98" s="49"/>
      <c r="C98" s="48"/>
      <c r="D98" s="46"/>
      <c r="E98" s="46"/>
      <c r="F98" s="4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2:80" ht="51" x14ac:dyDescent="0.2">
      <c r="B99" s="45" t="s">
        <v>77</v>
      </c>
      <c r="C99" s="31" t="s">
        <v>554</v>
      </c>
    </row>
    <row r="100" spans="2:80" x14ac:dyDescent="0.2">
      <c r="B100" s="45" t="s">
        <v>75</v>
      </c>
      <c r="C100" s="31" t="s">
        <v>336</v>
      </c>
    </row>
    <row r="101" spans="2:80" x14ac:dyDescent="0.2">
      <c r="C101" s="33" t="s">
        <v>290</v>
      </c>
      <c r="D101" s="35">
        <v>275</v>
      </c>
      <c r="F101" s="50">
        <f>D101*E101</f>
        <v>0</v>
      </c>
    </row>
    <row r="102" spans="2:80" x14ac:dyDescent="0.2">
      <c r="B102" s="45" t="s">
        <v>69</v>
      </c>
      <c r="C102" s="31" t="s">
        <v>335</v>
      </c>
    </row>
    <row r="103" spans="2:80" x14ac:dyDescent="0.2">
      <c r="C103" s="33" t="s">
        <v>290</v>
      </c>
      <c r="D103" s="35">
        <v>230</v>
      </c>
      <c r="F103" s="50">
        <f>D103*E103</f>
        <v>0</v>
      </c>
    </row>
    <row r="104" spans="2:80" x14ac:dyDescent="0.2">
      <c r="B104" s="45" t="s">
        <v>119</v>
      </c>
      <c r="C104" s="31" t="s">
        <v>334</v>
      </c>
    </row>
    <row r="105" spans="2:80" x14ac:dyDescent="0.2">
      <c r="C105" s="33" t="s">
        <v>290</v>
      </c>
      <c r="D105" s="35">
        <v>300</v>
      </c>
      <c r="F105" s="50">
        <f>D105*E105</f>
        <v>0</v>
      </c>
    </row>
    <row r="106" spans="2:80" ht="38.25" x14ac:dyDescent="0.2">
      <c r="B106" s="45" t="s">
        <v>117</v>
      </c>
      <c r="C106" s="31" t="s">
        <v>555</v>
      </c>
    </row>
    <row r="107" spans="2:80" x14ac:dyDescent="0.2">
      <c r="C107" s="33" t="s">
        <v>290</v>
      </c>
      <c r="D107" s="53">
        <v>90</v>
      </c>
      <c r="F107" s="50">
        <f>D107*E107</f>
        <v>0</v>
      </c>
    </row>
    <row r="108" spans="2:80" s="107" customFormat="1" ht="11.25" x14ac:dyDescent="0.2">
      <c r="B108" s="49"/>
      <c r="C108" s="48"/>
      <c r="D108" s="40">
        <f>+D101+D103+D105</f>
        <v>805</v>
      </c>
      <c r="E108" s="46"/>
      <c r="F108" s="4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2:80" ht="25.5" x14ac:dyDescent="0.2">
      <c r="B109" s="45" t="s">
        <v>60</v>
      </c>
      <c r="C109" s="31" t="s">
        <v>333</v>
      </c>
    </row>
    <row r="110" spans="2:80" x14ac:dyDescent="0.2">
      <c r="B110" s="44" t="s">
        <v>75</v>
      </c>
      <c r="C110" s="55" t="s">
        <v>332</v>
      </c>
    </row>
    <row r="111" spans="2:80" x14ac:dyDescent="0.2">
      <c r="C111" s="33" t="s">
        <v>85</v>
      </c>
      <c r="D111" s="35">
        <v>70</v>
      </c>
      <c r="F111" s="50">
        <f>D111*E111</f>
        <v>0</v>
      </c>
    </row>
    <row r="112" spans="2:80" ht="24" x14ac:dyDescent="0.2">
      <c r="B112" s="45" t="s">
        <v>69</v>
      </c>
      <c r="C112" s="55" t="s">
        <v>331</v>
      </c>
    </row>
    <row r="113" spans="2:80" x14ac:dyDescent="0.2">
      <c r="C113" s="33" t="s">
        <v>85</v>
      </c>
      <c r="D113" s="35">
        <v>60</v>
      </c>
      <c r="F113" s="50">
        <f>D113*E113</f>
        <v>0</v>
      </c>
    </row>
    <row r="114" spans="2:80" s="107" customFormat="1" ht="8.25" x14ac:dyDescent="0.15">
      <c r="B114" s="49"/>
      <c r="C114" s="48"/>
      <c r="D114" s="46"/>
      <c r="E114" s="46"/>
      <c r="F114" s="4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2:80" ht="54" customHeight="1" x14ac:dyDescent="0.2">
      <c r="B115" s="45" t="s">
        <v>57</v>
      </c>
      <c r="C115" s="38" t="s">
        <v>330</v>
      </c>
    </row>
    <row r="116" spans="2:80" x14ac:dyDescent="0.2">
      <c r="C116" s="33" t="s">
        <v>85</v>
      </c>
      <c r="D116" s="35">
        <v>165</v>
      </c>
      <c r="F116" s="50">
        <f>D116*E116</f>
        <v>0</v>
      </c>
    </row>
    <row r="117" spans="2:80" s="107" customFormat="1" ht="8.25" x14ac:dyDescent="0.15">
      <c r="B117" s="49"/>
      <c r="C117" s="48"/>
      <c r="D117" s="46"/>
      <c r="E117" s="46"/>
      <c r="F117" s="4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2:80" ht="76.5" x14ac:dyDescent="0.2">
      <c r="B118" s="45" t="s">
        <v>68</v>
      </c>
      <c r="C118" s="31" t="s">
        <v>329</v>
      </c>
    </row>
    <row r="119" spans="2:80" ht="24" x14ac:dyDescent="0.2">
      <c r="B119" s="45" t="s">
        <v>299</v>
      </c>
      <c r="C119" s="43" t="s">
        <v>328</v>
      </c>
    </row>
    <row r="120" spans="2:80" x14ac:dyDescent="0.2">
      <c r="C120" s="33" t="s">
        <v>290</v>
      </c>
      <c r="D120" s="35">
        <v>19</v>
      </c>
      <c r="E120" s="126"/>
      <c r="F120" s="50">
        <f>D120*E120</f>
        <v>0</v>
      </c>
    </row>
    <row r="121" spans="2:80" ht="24" x14ac:dyDescent="0.2">
      <c r="B121" s="45" t="s">
        <v>69</v>
      </c>
      <c r="C121" s="43" t="s">
        <v>327</v>
      </c>
    </row>
    <row r="122" spans="2:80" x14ac:dyDescent="0.2">
      <c r="C122" s="39" t="s">
        <v>85</v>
      </c>
      <c r="D122" s="35">
        <v>70</v>
      </c>
      <c r="E122" s="126"/>
      <c r="F122" s="50">
        <f>D122*E122</f>
        <v>0</v>
      </c>
    </row>
    <row r="123" spans="2:80" ht="41.25" customHeight="1" x14ac:dyDescent="0.2">
      <c r="B123" s="45" t="s">
        <v>119</v>
      </c>
      <c r="C123" s="43" t="s">
        <v>326</v>
      </c>
    </row>
    <row r="124" spans="2:80" x14ac:dyDescent="0.2">
      <c r="C124" s="33" t="s">
        <v>290</v>
      </c>
      <c r="D124" s="35">
        <v>15</v>
      </c>
      <c r="E124" s="126"/>
      <c r="F124" s="50">
        <f>D124*E124</f>
        <v>0</v>
      </c>
    </row>
    <row r="125" spans="2:80" ht="36" x14ac:dyDescent="0.2">
      <c r="B125" s="45" t="s">
        <v>117</v>
      </c>
      <c r="C125" s="43" t="s">
        <v>325</v>
      </c>
    </row>
    <row r="126" spans="2:80" x14ac:dyDescent="0.2">
      <c r="C126" s="39" t="s">
        <v>85</v>
      </c>
      <c r="D126" s="53">
        <v>60</v>
      </c>
      <c r="E126" s="126"/>
      <c r="F126" s="50">
        <f>D126*E126</f>
        <v>0</v>
      </c>
    </row>
    <row r="127" spans="2:80" x14ac:dyDescent="0.2">
      <c r="D127" s="40">
        <f>+D120+D124+(D122+D126)*0.03</f>
        <v>37.9</v>
      </c>
    </row>
    <row r="128" spans="2:80" ht="76.5" x14ac:dyDescent="0.2">
      <c r="B128" s="45" t="s">
        <v>176</v>
      </c>
      <c r="C128" s="31" t="s">
        <v>324</v>
      </c>
    </row>
    <row r="129" spans="2:80" ht="25.5" x14ac:dyDescent="0.2">
      <c r="B129" s="45" t="s">
        <v>299</v>
      </c>
      <c r="C129" s="38" t="s">
        <v>323</v>
      </c>
      <c r="E129" s="126"/>
    </row>
    <row r="130" spans="2:80" x14ac:dyDescent="0.2">
      <c r="C130" s="33" t="s">
        <v>290</v>
      </c>
      <c r="D130" s="35">
        <v>482</v>
      </c>
      <c r="E130" s="126"/>
      <c r="F130" s="50">
        <f>D130*E130</f>
        <v>0</v>
      </c>
    </row>
    <row r="131" spans="2:80" s="66" customFormat="1" ht="11.25" x14ac:dyDescent="0.2">
      <c r="B131" s="42"/>
      <c r="C131" s="41"/>
      <c r="D131" s="40"/>
      <c r="E131" s="40"/>
      <c r="F131" s="122"/>
      <c r="G131" s="277"/>
      <c r="H131" s="277"/>
      <c r="I131" s="277"/>
      <c r="J131" s="277"/>
      <c r="K131" s="277"/>
      <c r="L131" s="277"/>
      <c r="M131" s="277"/>
      <c r="N131" s="277"/>
      <c r="O131" s="277"/>
      <c r="P131" s="277"/>
      <c r="Q131" s="277"/>
      <c r="R131" s="277"/>
      <c r="S131" s="277"/>
      <c r="T131" s="277"/>
      <c r="U131" s="277"/>
      <c r="V131" s="277"/>
      <c r="W131" s="277"/>
      <c r="X131" s="277"/>
      <c r="Y131" s="277"/>
      <c r="Z131" s="277"/>
      <c r="AA131" s="277"/>
      <c r="AB131" s="277"/>
      <c r="AC131" s="277"/>
      <c r="AD131" s="277"/>
      <c r="AE131" s="277"/>
      <c r="AF131" s="277"/>
      <c r="AG131" s="277"/>
      <c r="AH131" s="277"/>
      <c r="AI131" s="277"/>
      <c r="AJ131" s="277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7"/>
      <c r="AU131" s="277"/>
      <c r="AV131" s="277"/>
      <c r="AW131" s="277"/>
      <c r="AX131" s="277"/>
      <c r="AY131" s="277"/>
      <c r="AZ131" s="277"/>
      <c r="BA131" s="277"/>
      <c r="BB131" s="277"/>
      <c r="BC131" s="277"/>
      <c r="BD131" s="277"/>
      <c r="BE131" s="277"/>
      <c r="BF131" s="277"/>
      <c r="BG131" s="277"/>
      <c r="BH131" s="277"/>
      <c r="BI131" s="277"/>
      <c r="BJ131" s="277"/>
      <c r="BK131" s="277"/>
      <c r="BL131" s="277"/>
      <c r="BM131" s="277"/>
      <c r="BN131" s="277"/>
      <c r="BO131" s="277"/>
      <c r="BP131" s="277"/>
      <c r="BQ131" s="277"/>
      <c r="BR131" s="277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</row>
    <row r="132" spans="2:80" ht="26.25" customHeight="1" x14ac:dyDescent="0.2">
      <c r="B132" s="45" t="s">
        <v>174</v>
      </c>
      <c r="C132" s="31" t="s">
        <v>322</v>
      </c>
    </row>
    <row r="133" spans="2:80" x14ac:dyDescent="0.2">
      <c r="C133" s="33" t="s">
        <v>290</v>
      </c>
      <c r="D133" s="35">
        <f>+D97/2*0.2</f>
        <v>15</v>
      </c>
      <c r="E133" s="126"/>
      <c r="F133" s="50">
        <f>D133*E133</f>
        <v>0</v>
      </c>
    </row>
    <row r="134" spans="2:80" s="66" customFormat="1" ht="11.25" x14ac:dyDescent="0.2">
      <c r="B134" s="42"/>
      <c r="C134" s="41"/>
      <c r="D134" s="40"/>
      <c r="E134" s="40"/>
      <c r="F134" s="122"/>
      <c r="G134" s="277"/>
      <c r="H134" s="277"/>
      <c r="I134" s="277"/>
      <c r="J134" s="277"/>
      <c r="K134" s="277"/>
      <c r="L134" s="277"/>
      <c r="M134" s="277"/>
      <c r="N134" s="277"/>
      <c r="O134" s="277"/>
      <c r="P134" s="277"/>
      <c r="Q134" s="277"/>
      <c r="R134" s="277"/>
      <c r="S134" s="277"/>
      <c r="T134" s="277"/>
      <c r="U134" s="277"/>
      <c r="V134" s="277"/>
      <c r="W134" s="277"/>
      <c r="X134" s="277"/>
      <c r="Y134" s="277"/>
      <c r="Z134" s="277"/>
      <c r="AA134" s="277"/>
      <c r="AB134" s="277"/>
      <c r="AC134" s="277"/>
      <c r="AD134" s="277"/>
      <c r="AE134" s="277"/>
      <c r="AF134" s="277"/>
      <c r="AG134" s="277"/>
      <c r="AH134" s="277"/>
      <c r="AI134" s="277"/>
      <c r="AJ134" s="277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7"/>
      <c r="AU134" s="277"/>
      <c r="AV134" s="277"/>
      <c r="AW134" s="277"/>
      <c r="AX134" s="277"/>
      <c r="AY134" s="277"/>
      <c r="AZ134" s="277"/>
      <c r="BA134" s="277"/>
      <c r="BB134" s="277"/>
      <c r="BC134" s="277"/>
      <c r="BD134" s="277"/>
      <c r="BE134" s="277"/>
      <c r="BF134" s="277"/>
      <c r="BG134" s="277"/>
      <c r="BH134" s="277"/>
      <c r="BI134" s="277"/>
      <c r="BJ134" s="277"/>
      <c r="BK134" s="277"/>
      <c r="BL134" s="277"/>
      <c r="BM134" s="277"/>
      <c r="BN134" s="277"/>
      <c r="BO134" s="277"/>
      <c r="BP134" s="277"/>
      <c r="BQ134" s="277"/>
      <c r="BR134" s="277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</row>
    <row r="135" spans="2:80" ht="26.25" customHeight="1" x14ac:dyDescent="0.2">
      <c r="B135" s="45" t="s">
        <v>172</v>
      </c>
      <c r="C135" s="31" t="s">
        <v>321</v>
      </c>
    </row>
    <row r="136" spans="2:80" x14ac:dyDescent="0.2">
      <c r="C136" s="33" t="s">
        <v>290</v>
      </c>
      <c r="D136" s="35">
        <v>223</v>
      </c>
      <c r="E136" s="126"/>
      <c r="F136" s="50">
        <f>D136*E136</f>
        <v>0</v>
      </c>
    </row>
    <row r="137" spans="2:80" s="66" customFormat="1" ht="11.25" x14ac:dyDescent="0.2">
      <c r="B137" s="42"/>
      <c r="C137" s="41"/>
      <c r="D137" s="40"/>
      <c r="E137" s="40"/>
      <c r="F137" s="122"/>
      <c r="G137" s="277"/>
      <c r="H137" s="277"/>
      <c r="I137" s="277"/>
      <c r="J137" s="277"/>
      <c r="K137" s="277"/>
      <c r="L137" s="277"/>
      <c r="M137" s="277"/>
      <c r="N137" s="277"/>
      <c r="O137" s="277"/>
      <c r="P137" s="277"/>
      <c r="Q137" s="277"/>
      <c r="R137" s="277"/>
      <c r="S137" s="277"/>
      <c r="T137" s="277"/>
      <c r="U137" s="277"/>
      <c r="V137" s="277"/>
      <c r="W137" s="277"/>
      <c r="X137" s="277"/>
      <c r="Y137" s="277"/>
      <c r="Z137" s="277"/>
      <c r="AA137" s="277"/>
      <c r="AB137" s="277"/>
      <c r="AC137" s="277"/>
      <c r="AD137" s="277"/>
      <c r="AE137" s="277"/>
      <c r="AF137" s="277"/>
      <c r="AG137" s="277"/>
      <c r="AH137" s="277"/>
      <c r="AI137" s="277"/>
      <c r="AJ137" s="277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7"/>
      <c r="AU137" s="277"/>
      <c r="AV137" s="277"/>
      <c r="AW137" s="277"/>
      <c r="AX137" s="277"/>
      <c r="AY137" s="277"/>
      <c r="AZ137" s="277"/>
      <c r="BA137" s="277"/>
      <c r="BB137" s="277"/>
      <c r="BC137" s="277"/>
      <c r="BD137" s="277"/>
      <c r="BE137" s="277"/>
      <c r="BF137" s="277"/>
      <c r="BG137" s="277"/>
      <c r="BH137" s="277"/>
      <c r="BI137" s="277"/>
      <c r="BJ137" s="277"/>
      <c r="BK137" s="277"/>
      <c r="BL137" s="277"/>
      <c r="BM137" s="277"/>
      <c r="BN137" s="277"/>
      <c r="BO137" s="277"/>
      <c r="BP137" s="277"/>
      <c r="BQ137" s="277"/>
      <c r="BR137" s="277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</row>
    <row r="138" spans="2:80" ht="93.75" customHeight="1" x14ac:dyDescent="0.2">
      <c r="B138" s="127" t="s">
        <v>256</v>
      </c>
      <c r="C138" s="31" t="s">
        <v>320</v>
      </c>
      <c r="D138" s="112"/>
      <c r="E138" s="113"/>
      <c r="F138" s="114"/>
    </row>
    <row r="139" spans="2:80" x14ac:dyDescent="0.2">
      <c r="B139" s="44" t="s">
        <v>75</v>
      </c>
      <c r="C139" s="39" t="s">
        <v>319</v>
      </c>
    </row>
    <row r="140" spans="2:80" x14ac:dyDescent="0.2">
      <c r="C140" s="39" t="s">
        <v>71</v>
      </c>
      <c r="D140" s="35">
        <v>1</v>
      </c>
      <c r="F140" s="50">
        <f>D140*E140</f>
        <v>0</v>
      </c>
    </row>
    <row r="141" spans="2:80" x14ac:dyDescent="0.2">
      <c r="B141" s="44" t="s">
        <v>69</v>
      </c>
      <c r="C141" s="39" t="s">
        <v>318</v>
      </c>
    </row>
    <row r="142" spans="2:80" x14ac:dyDescent="0.2">
      <c r="C142" s="39" t="s">
        <v>71</v>
      </c>
      <c r="D142" s="35">
        <v>1</v>
      </c>
      <c r="F142" s="50">
        <f>D142*E142</f>
        <v>0</v>
      </c>
    </row>
    <row r="143" spans="2:80" s="66" customFormat="1" ht="11.25" x14ac:dyDescent="0.2">
      <c r="B143" s="42"/>
      <c r="C143" s="41"/>
      <c r="D143" s="40"/>
      <c r="E143" s="40"/>
      <c r="F143" s="122"/>
      <c r="G143" s="277"/>
      <c r="H143" s="277"/>
      <c r="I143" s="277"/>
      <c r="J143" s="277"/>
      <c r="K143" s="277"/>
      <c r="L143" s="277"/>
      <c r="M143" s="277"/>
      <c r="N143" s="277"/>
      <c r="O143" s="277"/>
      <c r="P143" s="277"/>
      <c r="Q143" s="277"/>
      <c r="R143" s="277"/>
      <c r="S143" s="277"/>
      <c r="T143" s="277"/>
      <c r="U143" s="277"/>
      <c r="V143" s="277"/>
      <c r="W143" s="277"/>
      <c r="X143" s="277"/>
      <c r="Y143" s="277"/>
      <c r="Z143" s="277"/>
      <c r="AA143" s="277"/>
      <c r="AB143" s="277"/>
      <c r="AC143" s="277"/>
      <c r="AD143" s="277"/>
      <c r="AE143" s="277"/>
      <c r="AF143" s="277"/>
      <c r="AG143" s="277"/>
      <c r="AH143" s="277"/>
      <c r="AI143" s="277"/>
      <c r="AJ143" s="277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7"/>
      <c r="AU143" s="277"/>
      <c r="AV143" s="277"/>
      <c r="AW143" s="277"/>
      <c r="AX143" s="277"/>
      <c r="AY143" s="277"/>
      <c r="AZ143" s="277"/>
      <c r="BA143" s="277"/>
      <c r="BB143" s="277"/>
      <c r="BC143" s="277"/>
      <c r="BD143" s="277"/>
      <c r="BE143" s="277"/>
      <c r="BF143" s="277"/>
      <c r="BG143" s="277"/>
      <c r="BH143" s="277"/>
      <c r="BI143" s="277"/>
      <c r="BJ143" s="277"/>
      <c r="BK143" s="277"/>
      <c r="BL143" s="277"/>
      <c r="BM143" s="277"/>
      <c r="BN143" s="277"/>
      <c r="BO143" s="277"/>
      <c r="BP143" s="277"/>
      <c r="BQ143" s="277"/>
      <c r="BR143" s="277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</row>
    <row r="144" spans="2:80" s="119" customFormat="1" ht="15.75" x14ac:dyDescent="0.25">
      <c r="B144" s="116" t="s">
        <v>317</v>
      </c>
      <c r="C144" s="117"/>
      <c r="D144" s="118"/>
      <c r="E144" s="118"/>
      <c r="F144" s="294">
        <f>SUM(F97:F143)</f>
        <v>0</v>
      </c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</row>
    <row r="145" spans="1:80" s="66" customFormat="1" ht="15" x14ac:dyDescent="0.2">
      <c r="B145" s="311"/>
      <c r="C145" s="285"/>
      <c r="D145" s="40"/>
      <c r="E145" s="40"/>
      <c r="F145" s="122"/>
      <c r="G145" s="277"/>
      <c r="H145" s="277"/>
      <c r="I145" s="277"/>
      <c r="J145" s="277"/>
      <c r="K145" s="277"/>
      <c r="L145" s="277"/>
      <c r="M145" s="277"/>
      <c r="N145" s="277"/>
      <c r="O145" s="277"/>
      <c r="P145" s="277"/>
      <c r="Q145" s="277"/>
      <c r="R145" s="277"/>
      <c r="S145" s="277"/>
      <c r="T145" s="277"/>
      <c r="U145" s="277"/>
      <c r="V145" s="277"/>
      <c r="W145" s="277"/>
      <c r="X145" s="277"/>
      <c r="Y145" s="277"/>
      <c r="Z145" s="277"/>
      <c r="AA145" s="277"/>
      <c r="AB145" s="277"/>
      <c r="AC145" s="277"/>
      <c r="AD145" s="277"/>
      <c r="AE145" s="277"/>
      <c r="AF145" s="277"/>
      <c r="AG145" s="277"/>
      <c r="AH145" s="277"/>
      <c r="AI145" s="277"/>
      <c r="AJ145" s="277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7"/>
      <c r="AU145" s="277"/>
      <c r="AV145" s="277"/>
      <c r="AW145" s="277"/>
      <c r="AX145" s="277"/>
      <c r="AY145" s="277"/>
      <c r="AZ145" s="277"/>
      <c r="BA145" s="277"/>
      <c r="BB145" s="277"/>
      <c r="BC145" s="277"/>
      <c r="BD145" s="277"/>
      <c r="BE145" s="277"/>
      <c r="BF145" s="277"/>
      <c r="BG145" s="277"/>
      <c r="BH145" s="277"/>
      <c r="BI145" s="277"/>
      <c r="BJ145" s="277"/>
      <c r="BK145" s="277"/>
      <c r="BL145" s="277"/>
      <c r="BM145" s="277"/>
      <c r="BN145" s="277"/>
      <c r="BO145" s="277"/>
      <c r="BP145" s="277"/>
      <c r="BQ145" s="277"/>
      <c r="BR145" s="277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</row>
    <row r="146" spans="1:80" s="66" customFormat="1" ht="15" x14ac:dyDescent="0.2">
      <c r="B146" s="311"/>
      <c r="C146" s="285"/>
      <c r="D146" s="40"/>
      <c r="E146" s="40"/>
      <c r="F146" s="122"/>
      <c r="G146" s="277"/>
      <c r="H146" s="277"/>
      <c r="I146" s="277"/>
      <c r="J146" s="277"/>
      <c r="K146" s="277"/>
      <c r="L146" s="277"/>
      <c r="M146" s="277"/>
      <c r="N146" s="277"/>
      <c r="O146" s="277"/>
      <c r="P146" s="277"/>
      <c r="Q146" s="277"/>
      <c r="R146" s="277"/>
      <c r="S146" s="277"/>
      <c r="T146" s="277"/>
      <c r="U146" s="277"/>
      <c r="V146" s="277"/>
      <c r="W146" s="277"/>
      <c r="X146" s="277"/>
      <c r="Y146" s="277"/>
      <c r="Z146" s="277"/>
      <c r="AA146" s="277"/>
      <c r="AB146" s="277"/>
      <c r="AC146" s="277"/>
      <c r="AD146" s="277"/>
      <c r="AE146" s="277"/>
      <c r="AF146" s="277"/>
      <c r="AG146" s="277"/>
      <c r="AH146" s="277"/>
      <c r="AI146" s="277"/>
      <c r="AJ146" s="277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7"/>
      <c r="AU146" s="277"/>
      <c r="AV146" s="277"/>
      <c r="AW146" s="277"/>
      <c r="AX146" s="277"/>
      <c r="AY146" s="277"/>
      <c r="AZ146" s="277"/>
      <c r="BA146" s="277"/>
      <c r="BB146" s="277"/>
      <c r="BC146" s="277"/>
      <c r="BD146" s="277"/>
      <c r="BE146" s="277"/>
      <c r="BF146" s="277"/>
      <c r="BG146" s="277"/>
      <c r="BH146" s="277"/>
      <c r="BI146" s="277"/>
      <c r="BJ146" s="277"/>
      <c r="BK146" s="277"/>
      <c r="BL146" s="277"/>
      <c r="BM146" s="277"/>
      <c r="BN146" s="277"/>
      <c r="BO146" s="277"/>
      <c r="BP146" s="277"/>
      <c r="BQ146" s="277"/>
      <c r="BR146" s="277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</row>
    <row r="147" spans="1:80" s="106" customFormat="1" ht="15.75" x14ac:dyDescent="0.25">
      <c r="B147" s="309" t="s">
        <v>124</v>
      </c>
      <c r="C147" s="312" t="s">
        <v>316</v>
      </c>
      <c r="D147" s="104"/>
      <c r="E147" s="104"/>
      <c r="F147" s="105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  <c r="BJ147" s="296"/>
      <c r="BK147" s="296"/>
      <c r="BL147" s="296"/>
      <c r="BM147" s="296"/>
      <c r="BN147" s="296"/>
      <c r="BO147" s="296"/>
      <c r="BP147" s="296"/>
      <c r="BQ147" s="296"/>
      <c r="BR147" s="296"/>
      <c r="BS147" s="296"/>
      <c r="BT147" s="296"/>
      <c r="BU147" s="296"/>
      <c r="BV147" s="296"/>
      <c r="BW147" s="296"/>
      <c r="BX147" s="296"/>
      <c r="BY147" s="296"/>
      <c r="BZ147" s="296"/>
      <c r="CA147" s="296"/>
      <c r="CB147" s="296"/>
    </row>
    <row r="148" spans="1:80" s="66" customFormat="1" ht="11.25" x14ac:dyDescent="0.2">
      <c r="A148" s="66">
        <v>6</v>
      </c>
      <c r="B148" s="42"/>
      <c r="C148" s="129"/>
      <c r="D148" s="40"/>
      <c r="E148" s="40"/>
      <c r="F148" s="122"/>
      <c r="G148" s="277"/>
      <c r="H148" s="277"/>
      <c r="I148" s="277"/>
      <c r="J148" s="277"/>
      <c r="K148" s="277"/>
      <c r="L148" s="277"/>
      <c r="M148" s="277"/>
      <c r="N148" s="277"/>
      <c r="O148" s="277"/>
      <c r="P148" s="277"/>
      <c r="Q148" s="277"/>
      <c r="R148" s="277"/>
      <c r="S148" s="277"/>
      <c r="T148" s="277"/>
      <c r="U148" s="277"/>
      <c r="V148" s="277"/>
      <c r="W148" s="277"/>
      <c r="X148" s="277"/>
      <c r="Y148" s="277"/>
      <c r="Z148" s="277"/>
      <c r="AA148" s="277"/>
      <c r="AB148" s="277"/>
      <c r="AC148" s="277"/>
      <c r="AD148" s="277"/>
      <c r="AE148" s="277"/>
      <c r="AF148" s="277"/>
      <c r="AG148" s="277"/>
      <c r="AH148" s="277"/>
      <c r="AI148" s="277"/>
      <c r="AJ148" s="277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7"/>
      <c r="AU148" s="277"/>
      <c r="AV148" s="277"/>
      <c r="AW148" s="277"/>
      <c r="AX148" s="277"/>
      <c r="AY148" s="277"/>
      <c r="AZ148" s="277"/>
      <c r="BA148" s="277"/>
      <c r="BB148" s="277"/>
      <c r="BC148" s="277"/>
      <c r="BD148" s="277"/>
      <c r="BE148" s="277"/>
      <c r="BF148" s="277"/>
      <c r="BG148" s="277"/>
      <c r="BH148" s="277"/>
      <c r="BI148" s="277"/>
      <c r="BJ148" s="277"/>
      <c r="BK148" s="277"/>
      <c r="BL148" s="277"/>
      <c r="BM148" s="277"/>
      <c r="BN148" s="277"/>
      <c r="BO148" s="277"/>
      <c r="BP148" s="277"/>
      <c r="BQ148" s="277"/>
      <c r="BR148" s="277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</row>
    <row r="149" spans="1:80" x14ac:dyDescent="0.2">
      <c r="C149" s="33" t="s">
        <v>141</v>
      </c>
    </row>
    <row r="150" spans="1:80" ht="40.5" customHeight="1" x14ac:dyDescent="0.2">
      <c r="C150" s="108" t="s">
        <v>197</v>
      </c>
    </row>
    <row r="151" spans="1:80" x14ac:dyDescent="0.2">
      <c r="C151" s="33" t="s">
        <v>161</v>
      </c>
    </row>
    <row r="152" spans="1:80" s="68" customFormat="1" ht="9.75" x14ac:dyDescent="0.2">
      <c r="B152" s="69"/>
      <c r="C152" s="130" t="s">
        <v>315</v>
      </c>
      <c r="D152" s="52"/>
      <c r="E152" s="52"/>
      <c r="F152" s="71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</row>
    <row r="153" spans="1:80" s="68" customFormat="1" ht="17.25" customHeight="1" x14ac:dyDescent="0.2">
      <c r="B153" s="69"/>
      <c r="C153" s="124" t="s">
        <v>314</v>
      </c>
      <c r="D153" s="52"/>
      <c r="E153" s="52"/>
      <c r="F153" s="71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</row>
    <row r="154" spans="1:80" s="68" customFormat="1" ht="18.75" customHeight="1" x14ac:dyDescent="0.2">
      <c r="B154" s="69"/>
      <c r="C154" s="360" t="s">
        <v>313</v>
      </c>
      <c r="D154" s="360"/>
      <c r="E154" s="52"/>
      <c r="F154" s="71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  <c r="AC154" s="79"/>
      <c r="AD154" s="79"/>
      <c r="AE154" s="79"/>
      <c r="AF154" s="79"/>
      <c r="AG154" s="79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  <c r="AV154" s="79"/>
      <c r="AW154" s="79"/>
      <c r="AX154" s="79"/>
      <c r="AY154" s="79"/>
      <c r="AZ154" s="79"/>
      <c r="BA154" s="79"/>
      <c r="BB154" s="79"/>
      <c r="BC154" s="79"/>
      <c r="BD154" s="79"/>
      <c r="BE154" s="79"/>
      <c r="BF154" s="79"/>
      <c r="BG154" s="79"/>
      <c r="BH154" s="79"/>
      <c r="BI154" s="79"/>
      <c r="BJ154" s="79"/>
      <c r="BK154" s="79"/>
      <c r="BL154" s="79"/>
      <c r="BM154" s="79"/>
      <c r="BN154" s="79"/>
      <c r="BO154" s="79"/>
      <c r="BP154" s="79"/>
      <c r="BQ154" s="79"/>
      <c r="BR154" s="79"/>
      <c r="BS154" s="79"/>
      <c r="BT154" s="79"/>
      <c r="BU154" s="79"/>
      <c r="BV154" s="79"/>
      <c r="BW154" s="79"/>
      <c r="BX154" s="79"/>
      <c r="BY154" s="79"/>
      <c r="BZ154" s="79"/>
      <c r="CA154" s="79"/>
      <c r="CB154" s="79"/>
    </row>
    <row r="155" spans="1:80" s="68" customFormat="1" ht="9.75" x14ac:dyDescent="0.2">
      <c r="B155" s="69"/>
      <c r="C155" s="130" t="s">
        <v>312</v>
      </c>
      <c r="D155" s="52"/>
      <c r="E155" s="52"/>
      <c r="F155" s="71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  <c r="AV155" s="79"/>
      <c r="AW155" s="79"/>
      <c r="AX155" s="79"/>
      <c r="AY155" s="79"/>
      <c r="AZ155" s="79"/>
      <c r="BA155" s="79"/>
      <c r="BB155" s="79"/>
      <c r="BC155" s="79"/>
      <c r="BD155" s="79"/>
      <c r="BE155" s="79"/>
      <c r="BF155" s="79"/>
      <c r="BG155" s="79"/>
      <c r="BH155" s="79"/>
      <c r="BI155" s="79"/>
      <c r="BJ155" s="79"/>
      <c r="BK155" s="79"/>
      <c r="BL155" s="79"/>
      <c r="BM155" s="79"/>
      <c r="BN155" s="79"/>
      <c r="BO155" s="79"/>
      <c r="BP155" s="79"/>
      <c r="BQ155" s="79"/>
      <c r="BR155" s="79"/>
      <c r="BS155" s="79"/>
      <c r="BT155" s="79"/>
      <c r="BU155" s="79"/>
      <c r="BV155" s="79"/>
      <c r="BW155" s="79"/>
      <c r="BX155" s="79"/>
      <c r="BY155" s="79"/>
      <c r="BZ155" s="79"/>
      <c r="CA155" s="79"/>
      <c r="CB155" s="79"/>
    </row>
    <row r="156" spans="1:80" s="68" customFormat="1" ht="18.75" customHeight="1" x14ac:dyDescent="0.2">
      <c r="B156" s="69"/>
      <c r="C156" s="360" t="s">
        <v>311</v>
      </c>
      <c r="D156" s="360"/>
      <c r="E156" s="52"/>
      <c r="F156" s="71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  <c r="AC156" s="79"/>
      <c r="AD156" s="79"/>
      <c r="AE156" s="79"/>
      <c r="AF156" s="79"/>
      <c r="AG156" s="79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  <c r="AV156" s="79"/>
      <c r="AW156" s="79"/>
      <c r="AX156" s="79"/>
      <c r="AY156" s="79"/>
      <c r="AZ156" s="79"/>
      <c r="BA156" s="79"/>
      <c r="BB156" s="79"/>
      <c r="BC156" s="79"/>
      <c r="BD156" s="79"/>
      <c r="BE156" s="79"/>
      <c r="BF156" s="79"/>
      <c r="BG156" s="79"/>
      <c r="BH156" s="79"/>
      <c r="BI156" s="79"/>
      <c r="BJ156" s="79"/>
      <c r="BK156" s="79"/>
      <c r="BL156" s="79"/>
      <c r="BM156" s="79"/>
      <c r="BN156" s="79"/>
      <c r="BO156" s="79"/>
      <c r="BP156" s="79"/>
      <c r="BQ156" s="79"/>
      <c r="BR156" s="79"/>
      <c r="BS156" s="79"/>
      <c r="BT156" s="79"/>
      <c r="BU156" s="79"/>
      <c r="BV156" s="79"/>
      <c r="BW156" s="79"/>
      <c r="BX156" s="79"/>
      <c r="BY156" s="79"/>
      <c r="BZ156" s="79"/>
      <c r="CA156" s="79"/>
      <c r="CB156" s="79"/>
    </row>
    <row r="157" spans="1:80" s="68" customFormat="1" ht="9.75" x14ac:dyDescent="0.2">
      <c r="B157" s="69"/>
      <c r="C157" s="130" t="s">
        <v>310</v>
      </c>
      <c r="D157" s="52"/>
      <c r="E157" s="52"/>
      <c r="F157" s="71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  <c r="AC157" s="79"/>
      <c r="AD157" s="79"/>
      <c r="AE157" s="79"/>
      <c r="AF157" s="79"/>
      <c r="AG157" s="79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  <c r="AV157" s="79"/>
      <c r="AW157" s="79"/>
      <c r="AX157" s="79"/>
      <c r="AY157" s="79"/>
      <c r="AZ157" s="79"/>
      <c r="BA157" s="79"/>
      <c r="BB157" s="79"/>
      <c r="BC157" s="79"/>
      <c r="BD157" s="79"/>
      <c r="BE157" s="79"/>
      <c r="BF157" s="79"/>
      <c r="BG157" s="79"/>
      <c r="BH157" s="79"/>
      <c r="BI157" s="79"/>
      <c r="BJ157" s="79"/>
      <c r="BK157" s="79"/>
      <c r="BL157" s="79"/>
      <c r="BM157" s="79"/>
      <c r="BN157" s="79"/>
      <c r="BO157" s="79"/>
      <c r="BP157" s="79"/>
      <c r="BQ157" s="79"/>
      <c r="BR157" s="79"/>
      <c r="BS157" s="79"/>
      <c r="BT157" s="79"/>
      <c r="BU157" s="79"/>
      <c r="BV157" s="79"/>
      <c r="BW157" s="79"/>
      <c r="BX157" s="79"/>
      <c r="BY157" s="79"/>
      <c r="BZ157" s="79"/>
      <c r="CA157" s="79"/>
      <c r="CB157" s="79"/>
    </row>
    <row r="158" spans="1:80" s="68" customFormat="1" ht="19.5" customHeight="1" x14ac:dyDescent="0.2">
      <c r="B158" s="69"/>
      <c r="C158" s="357" t="s">
        <v>309</v>
      </c>
      <c r="D158" s="357"/>
      <c r="E158" s="52"/>
      <c r="F158" s="71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  <c r="AC158" s="79"/>
      <c r="AD158" s="79"/>
      <c r="AE158" s="79"/>
      <c r="AF158" s="79"/>
      <c r="AG158" s="79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  <c r="AV158" s="79"/>
      <c r="AW158" s="79"/>
      <c r="AX158" s="79"/>
      <c r="AY158" s="79"/>
      <c r="AZ158" s="79"/>
      <c r="BA158" s="79"/>
      <c r="BB158" s="79"/>
      <c r="BC158" s="79"/>
      <c r="BD158" s="79"/>
      <c r="BE158" s="79"/>
      <c r="BF158" s="79"/>
      <c r="BG158" s="79"/>
      <c r="BH158" s="79"/>
      <c r="BI158" s="79"/>
      <c r="BJ158" s="79"/>
      <c r="BK158" s="79"/>
      <c r="BL158" s="79"/>
      <c r="BM158" s="79"/>
      <c r="BN158" s="79"/>
      <c r="BO158" s="79"/>
      <c r="BP158" s="79"/>
      <c r="BQ158" s="79"/>
      <c r="BR158" s="79"/>
      <c r="BS158" s="79"/>
      <c r="BT158" s="79"/>
      <c r="BU158" s="79"/>
      <c r="BV158" s="79"/>
      <c r="BW158" s="79"/>
      <c r="BX158" s="79"/>
      <c r="BY158" s="79"/>
      <c r="BZ158" s="79"/>
      <c r="CA158" s="79"/>
      <c r="CB158" s="79"/>
    </row>
    <row r="159" spans="1:80" s="68" customFormat="1" ht="9.75" x14ac:dyDescent="0.2">
      <c r="B159" s="69"/>
      <c r="C159" s="130" t="s">
        <v>308</v>
      </c>
      <c r="D159" s="52"/>
      <c r="E159" s="52"/>
      <c r="F159" s="71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  <c r="AV159" s="79"/>
      <c r="AW159" s="79"/>
      <c r="AX159" s="79"/>
      <c r="AY159" s="79"/>
      <c r="AZ159" s="79"/>
      <c r="BA159" s="79"/>
      <c r="BB159" s="79"/>
      <c r="BC159" s="79"/>
      <c r="BD159" s="79"/>
      <c r="BE159" s="79"/>
      <c r="BF159" s="79"/>
      <c r="BG159" s="79"/>
      <c r="BH159" s="79"/>
      <c r="BI159" s="79"/>
      <c r="BJ159" s="79"/>
      <c r="BK159" s="79"/>
      <c r="BL159" s="79"/>
      <c r="BM159" s="79"/>
      <c r="BN159" s="79"/>
      <c r="BO159" s="79"/>
      <c r="BP159" s="79"/>
      <c r="BQ159" s="79"/>
      <c r="BR159" s="79"/>
      <c r="BS159" s="79"/>
      <c r="BT159" s="79"/>
      <c r="BU159" s="79"/>
      <c r="BV159" s="79"/>
      <c r="BW159" s="79"/>
      <c r="BX159" s="79"/>
      <c r="BY159" s="79"/>
      <c r="BZ159" s="79"/>
      <c r="CA159" s="79"/>
      <c r="CB159" s="79"/>
    </row>
    <row r="160" spans="1:80" s="68" customFormat="1" ht="18.75" customHeight="1" x14ac:dyDescent="0.2">
      <c r="B160" s="69"/>
      <c r="C160" s="357" t="s">
        <v>307</v>
      </c>
      <c r="D160" s="357"/>
      <c r="E160" s="52"/>
      <c r="F160" s="71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  <c r="AC160" s="79"/>
      <c r="AD160" s="79"/>
      <c r="AE160" s="79"/>
      <c r="AF160" s="79"/>
      <c r="AG160" s="79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  <c r="AV160" s="79"/>
      <c r="AW160" s="79"/>
      <c r="AX160" s="79"/>
      <c r="AY160" s="79"/>
      <c r="AZ160" s="79"/>
      <c r="BA160" s="79"/>
      <c r="BB160" s="79"/>
      <c r="BC160" s="79"/>
      <c r="BD160" s="79"/>
      <c r="BE160" s="79"/>
      <c r="BF160" s="79"/>
      <c r="BG160" s="79"/>
      <c r="BH160" s="79"/>
      <c r="BI160" s="79"/>
      <c r="BJ160" s="79"/>
      <c r="BK160" s="79"/>
      <c r="BL160" s="79"/>
      <c r="BM160" s="79"/>
      <c r="BN160" s="79"/>
      <c r="BO160" s="79"/>
      <c r="BP160" s="79"/>
      <c r="BQ160" s="79"/>
      <c r="BR160" s="79"/>
      <c r="BS160" s="79"/>
      <c r="BT160" s="79"/>
      <c r="BU160" s="79"/>
      <c r="BV160" s="79"/>
      <c r="BW160" s="79"/>
      <c r="BX160" s="79"/>
      <c r="BY160" s="79"/>
      <c r="BZ160" s="79"/>
      <c r="CA160" s="79"/>
      <c r="CB160" s="79"/>
    </row>
    <row r="161" spans="2:80" s="68" customFormat="1" ht="9.75" x14ac:dyDescent="0.2">
      <c r="B161" s="69"/>
      <c r="C161" s="130" t="s">
        <v>306</v>
      </c>
      <c r="D161" s="52"/>
      <c r="E161" s="52"/>
      <c r="F161" s="71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  <c r="AC161" s="79"/>
      <c r="AD161" s="79"/>
      <c r="AE161" s="79"/>
      <c r="AF161" s="79"/>
      <c r="AG161" s="79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  <c r="AV161" s="79"/>
      <c r="AW161" s="79"/>
      <c r="AX161" s="79"/>
      <c r="AY161" s="79"/>
      <c r="AZ161" s="79"/>
      <c r="BA161" s="79"/>
      <c r="BB161" s="79"/>
      <c r="BC161" s="79"/>
      <c r="BD161" s="79"/>
      <c r="BE161" s="79"/>
      <c r="BF161" s="79"/>
      <c r="BG161" s="79"/>
      <c r="BH161" s="79"/>
      <c r="BI161" s="79"/>
      <c r="BJ161" s="79"/>
      <c r="BK161" s="79"/>
      <c r="BL161" s="79"/>
      <c r="BM161" s="79"/>
      <c r="BN161" s="79"/>
      <c r="BO161" s="79"/>
      <c r="BP161" s="79"/>
      <c r="BQ161" s="79"/>
      <c r="BR161" s="79"/>
      <c r="BS161" s="79"/>
      <c r="BT161" s="79"/>
      <c r="BU161" s="79"/>
      <c r="BV161" s="79"/>
      <c r="BW161" s="79"/>
      <c r="BX161" s="79"/>
      <c r="BY161" s="79"/>
      <c r="BZ161" s="79"/>
      <c r="CA161" s="79"/>
      <c r="CB161" s="79"/>
    </row>
    <row r="162" spans="2:80" s="68" customFormat="1" ht="19.5" customHeight="1" x14ac:dyDescent="0.2">
      <c r="B162" s="69"/>
      <c r="C162" s="360" t="s">
        <v>305</v>
      </c>
      <c r="D162" s="360"/>
      <c r="E162" s="52"/>
      <c r="F162" s="71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  <c r="AV162" s="79"/>
      <c r="AW162" s="79"/>
      <c r="AX162" s="79"/>
      <c r="AY162" s="79"/>
      <c r="AZ162" s="79"/>
      <c r="BA162" s="79"/>
      <c r="BB162" s="79"/>
      <c r="BC162" s="79"/>
      <c r="BD162" s="79"/>
      <c r="BE162" s="79"/>
      <c r="BF162" s="79"/>
      <c r="BG162" s="79"/>
      <c r="BH162" s="79"/>
      <c r="BI162" s="79"/>
      <c r="BJ162" s="79"/>
      <c r="BK162" s="79"/>
      <c r="BL162" s="79"/>
      <c r="BM162" s="79"/>
      <c r="BN162" s="79"/>
      <c r="BO162" s="79"/>
      <c r="BP162" s="79"/>
      <c r="BQ162" s="79"/>
      <c r="BR162" s="79"/>
      <c r="BS162" s="79"/>
      <c r="BT162" s="79"/>
      <c r="BU162" s="79"/>
      <c r="BV162" s="79"/>
      <c r="BW162" s="79"/>
      <c r="BX162" s="79"/>
      <c r="BY162" s="79"/>
      <c r="BZ162" s="79"/>
      <c r="CA162" s="79"/>
      <c r="CB162" s="79"/>
    </row>
    <row r="163" spans="2:80" s="66" customFormat="1" ht="18" customHeight="1" x14ac:dyDescent="0.2">
      <c r="B163" s="42"/>
      <c r="C163" s="358" t="s">
        <v>304</v>
      </c>
      <c r="D163" s="359"/>
      <c r="E163" s="40"/>
      <c r="F163" s="122"/>
      <c r="G163" s="277"/>
      <c r="H163" s="277"/>
      <c r="I163" s="277"/>
      <c r="J163" s="277"/>
      <c r="K163" s="277"/>
      <c r="L163" s="277"/>
      <c r="M163" s="277"/>
      <c r="N163" s="277"/>
      <c r="O163" s="277"/>
      <c r="P163" s="277"/>
      <c r="Q163" s="277"/>
      <c r="R163" s="277"/>
      <c r="S163" s="277"/>
      <c r="T163" s="277"/>
      <c r="U163" s="277"/>
      <c r="V163" s="277"/>
      <c r="W163" s="277"/>
      <c r="X163" s="277"/>
      <c r="Y163" s="277"/>
      <c r="Z163" s="277"/>
      <c r="AA163" s="277"/>
      <c r="AB163" s="277"/>
      <c r="AC163" s="277"/>
      <c r="AD163" s="277"/>
      <c r="AE163" s="277"/>
      <c r="AF163" s="277"/>
      <c r="AG163" s="277"/>
      <c r="AH163" s="277"/>
      <c r="AI163" s="277"/>
      <c r="AJ163" s="277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7"/>
      <c r="AU163" s="277"/>
      <c r="AV163" s="277"/>
      <c r="AW163" s="277"/>
      <c r="AX163" s="277"/>
      <c r="AY163" s="277"/>
      <c r="AZ163" s="277"/>
      <c r="BA163" s="277"/>
      <c r="BB163" s="277"/>
      <c r="BC163" s="277"/>
      <c r="BD163" s="277"/>
      <c r="BE163" s="277"/>
      <c r="BF163" s="277"/>
      <c r="BG163" s="277"/>
      <c r="BH163" s="277"/>
      <c r="BI163" s="277"/>
      <c r="BJ163" s="277"/>
      <c r="BK163" s="277"/>
      <c r="BL163" s="277"/>
      <c r="BM163" s="277"/>
      <c r="BN163" s="277"/>
      <c r="BO163" s="277"/>
      <c r="BP163" s="277"/>
      <c r="BQ163" s="277"/>
      <c r="BR163" s="277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</row>
    <row r="164" spans="2:80" s="107" customFormat="1" ht="8.25" x14ac:dyDescent="0.15">
      <c r="B164" s="49"/>
      <c r="C164" s="48"/>
      <c r="D164" s="46"/>
      <c r="E164" s="46"/>
      <c r="F164" s="4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2:80" ht="25.5" x14ac:dyDescent="0.2">
      <c r="B165" s="44" t="s">
        <v>81</v>
      </c>
      <c r="C165" s="31" t="s">
        <v>303</v>
      </c>
    </row>
    <row r="166" spans="2:80" x14ac:dyDescent="0.2">
      <c r="C166" s="39" t="s">
        <v>302</v>
      </c>
    </row>
    <row r="167" spans="2:80" ht="25.5" x14ac:dyDescent="0.2">
      <c r="B167" s="45" t="s">
        <v>70</v>
      </c>
      <c r="C167" s="38" t="s">
        <v>301</v>
      </c>
    </row>
    <row r="168" spans="2:80" x14ac:dyDescent="0.2">
      <c r="C168" s="33" t="s">
        <v>290</v>
      </c>
      <c r="D168" s="35">
        <v>5</v>
      </c>
      <c r="E168" s="126"/>
      <c r="F168" s="50">
        <f>D168*E168</f>
        <v>0</v>
      </c>
    </row>
    <row r="169" spans="2:80" x14ac:dyDescent="0.2">
      <c r="E169" s="126"/>
    </row>
    <row r="170" spans="2:80" ht="63.75" x14ac:dyDescent="0.2">
      <c r="B170" s="44" t="s">
        <v>77</v>
      </c>
      <c r="C170" s="31" t="s">
        <v>300</v>
      </c>
    </row>
    <row r="171" spans="2:80" ht="12.75" customHeight="1" x14ac:dyDescent="0.2">
      <c r="C171" s="39" t="s">
        <v>296</v>
      </c>
    </row>
    <row r="172" spans="2:80" ht="24" x14ac:dyDescent="0.2">
      <c r="B172" s="45" t="s">
        <v>299</v>
      </c>
      <c r="C172" s="55" t="s">
        <v>298</v>
      </c>
    </row>
    <row r="173" spans="2:80" x14ac:dyDescent="0.2">
      <c r="C173" s="33" t="s">
        <v>290</v>
      </c>
      <c r="D173" s="35">
        <v>16</v>
      </c>
      <c r="E173" s="126"/>
      <c r="F173" s="50">
        <f>D173*E173</f>
        <v>0</v>
      </c>
    </row>
    <row r="174" spans="2:80" s="107" customFormat="1" ht="8.25" x14ac:dyDescent="0.15">
      <c r="B174" s="49"/>
      <c r="C174" s="48"/>
      <c r="D174" s="46"/>
      <c r="E174" s="46"/>
      <c r="F174" s="47"/>
      <c r="G174" s="297"/>
      <c r="H174" s="297"/>
      <c r="I174" s="297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  <c r="AA174" s="297"/>
      <c r="AB174" s="297"/>
      <c r="AC174" s="297"/>
      <c r="AD174" s="297"/>
      <c r="AE174" s="297"/>
      <c r="AF174" s="297"/>
      <c r="AG174" s="297"/>
      <c r="AH174" s="297"/>
      <c r="AI174" s="297"/>
      <c r="AJ174" s="297"/>
      <c r="AK174" s="297"/>
      <c r="AL174" s="297"/>
      <c r="AM174" s="297"/>
      <c r="AN174" s="297"/>
      <c r="AO174" s="297"/>
      <c r="AP174" s="297"/>
      <c r="AQ174" s="297"/>
      <c r="AR174" s="297"/>
      <c r="AS174" s="297"/>
      <c r="AT174" s="297"/>
      <c r="AU174" s="297"/>
      <c r="AV174" s="297"/>
      <c r="AW174" s="297"/>
      <c r="AX174" s="297"/>
      <c r="AY174" s="297"/>
      <c r="AZ174" s="297"/>
      <c r="BA174" s="297"/>
      <c r="BB174" s="297"/>
      <c r="BC174" s="297"/>
      <c r="BD174" s="297"/>
      <c r="BE174" s="297"/>
      <c r="BF174" s="297"/>
      <c r="BG174" s="297"/>
      <c r="BH174" s="297"/>
      <c r="BI174" s="297"/>
      <c r="BJ174" s="297"/>
      <c r="BK174" s="297"/>
      <c r="BL174" s="297"/>
      <c r="BM174" s="297"/>
      <c r="BN174" s="297"/>
      <c r="BO174" s="297"/>
      <c r="BP174" s="297"/>
      <c r="BQ174" s="297"/>
      <c r="BR174" s="297"/>
      <c r="BS174" s="297"/>
      <c r="BT174" s="297"/>
      <c r="BU174" s="297"/>
      <c r="BV174" s="297"/>
      <c r="BW174" s="297"/>
      <c r="BX174" s="297"/>
      <c r="BY174" s="297"/>
      <c r="BZ174" s="297"/>
      <c r="CA174" s="297"/>
      <c r="CB174" s="297"/>
    </row>
    <row r="175" spans="2:80" ht="63.75" x14ac:dyDescent="0.2">
      <c r="B175" s="44" t="s">
        <v>60</v>
      </c>
      <c r="C175" s="36" t="s">
        <v>297</v>
      </c>
      <c r="F175" s="109" t="s">
        <v>67</v>
      </c>
    </row>
    <row r="176" spans="2:80" x14ac:dyDescent="0.2">
      <c r="C176" s="39" t="s">
        <v>296</v>
      </c>
    </row>
    <row r="177" spans="2:80" ht="51" x14ac:dyDescent="0.2">
      <c r="B177" s="44" t="s">
        <v>75</v>
      </c>
      <c r="C177" s="131" t="s">
        <v>295</v>
      </c>
    </row>
    <row r="178" spans="2:80" x14ac:dyDescent="0.2">
      <c r="C178" s="33" t="s">
        <v>290</v>
      </c>
      <c r="D178" s="34">
        <f>(16+1)</f>
        <v>17</v>
      </c>
      <c r="E178" s="126"/>
      <c r="F178" s="50">
        <f>D178*E178</f>
        <v>0</v>
      </c>
    </row>
    <row r="179" spans="2:80" s="107" customFormat="1" ht="8.25" x14ac:dyDescent="0.15">
      <c r="B179" s="49"/>
      <c r="C179" s="48"/>
      <c r="D179" s="46"/>
      <c r="E179" s="132"/>
      <c r="F179" s="47"/>
      <c r="G179" s="297"/>
      <c r="H179" s="297"/>
      <c r="I179" s="297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  <c r="AA179" s="297"/>
      <c r="AB179" s="297"/>
      <c r="AC179" s="297"/>
      <c r="AD179" s="297"/>
      <c r="AE179" s="297"/>
      <c r="AF179" s="297"/>
      <c r="AG179" s="297"/>
      <c r="AH179" s="297"/>
      <c r="AI179" s="297"/>
      <c r="AJ179" s="297"/>
      <c r="AK179" s="297"/>
      <c r="AL179" s="297"/>
      <c r="AM179" s="297"/>
      <c r="AN179" s="297"/>
      <c r="AO179" s="297"/>
      <c r="AP179" s="297"/>
      <c r="AQ179" s="297"/>
      <c r="AR179" s="297"/>
      <c r="AS179" s="297"/>
      <c r="AT179" s="297"/>
      <c r="AU179" s="297"/>
      <c r="AV179" s="297"/>
      <c r="AW179" s="297"/>
      <c r="AX179" s="297"/>
      <c r="AY179" s="297"/>
      <c r="AZ179" s="297"/>
      <c r="BA179" s="297"/>
      <c r="BB179" s="297"/>
      <c r="BC179" s="297"/>
      <c r="BD179" s="297"/>
      <c r="BE179" s="297"/>
      <c r="BF179" s="297"/>
      <c r="BG179" s="297"/>
      <c r="BH179" s="297"/>
      <c r="BI179" s="297"/>
      <c r="BJ179" s="297"/>
      <c r="BK179" s="297"/>
      <c r="BL179" s="297"/>
      <c r="BM179" s="297"/>
      <c r="BN179" s="297"/>
      <c r="BO179" s="297"/>
      <c r="BP179" s="297"/>
      <c r="BQ179" s="297"/>
      <c r="BR179" s="297"/>
      <c r="BS179" s="297"/>
      <c r="BT179" s="297"/>
      <c r="BU179" s="297"/>
      <c r="BV179" s="297"/>
      <c r="BW179" s="297"/>
      <c r="BX179" s="297"/>
      <c r="BY179" s="297"/>
      <c r="BZ179" s="297"/>
      <c r="CA179" s="297"/>
      <c r="CB179" s="297"/>
    </row>
    <row r="180" spans="2:80" ht="54" customHeight="1" x14ac:dyDescent="0.2">
      <c r="B180" s="44" t="s">
        <v>57</v>
      </c>
      <c r="C180" s="36" t="s">
        <v>294</v>
      </c>
      <c r="D180" s="36"/>
    </row>
    <row r="181" spans="2:80" x14ac:dyDescent="0.2">
      <c r="C181" s="39" t="s">
        <v>293</v>
      </c>
    </row>
    <row r="182" spans="2:80" ht="51" x14ac:dyDescent="0.2">
      <c r="B182" s="44" t="s">
        <v>75</v>
      </c>
      <c r="C182" s="131" t="s">
        <v>292</v>
      </c>
      <c r="D182" s="133"/>
    </row>
    <row r="183" spans="2:80" x14ac:dyDescent="0.2">
      <c r="C183" s="33" t="s">
        <v>290</v>
      </c>
      <c r="D183" s="53">
        <v>49</v>
      </c>
      <c r="E183" s="126"/>
      <c r="F183" s="50">
        <f>D183*E183</f>
        <v>0</v>
      </c>
    </row>
    <row r="184" spans="2:80" x14ac:dyDescent="0.2">
      <c r="D184" s="134">
        <f>SUM(D173:D183)</f>
        <v>82</v>
      </c>
    </row>
    <row r="185" spans="2:80" s="107" customFormat="1" ht="8.25" x14ac:dyDescent="0.15">
      <c r="B185" s="49"/>
      <c r="C185" s="48"/>
      <c r="D185" s="132"/>
      <c r="E185" s="46"/>
      <c r="F185" s="47"/>
      <c r="G185" s="297"/>
      <c r="H185" s="297"/>
      <c r="I185" s="297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  <c r="AA185" s="297"/>
      <c r="AB185" s="297"/>
      <c r="AC185" s="297"/>
      <c r="AD185" s="297"/>
      <c r="AE185" s="297"/>
      <c r="AF185" s="297"/>
      <c r="AG185" s="297"/>
      <c r="AH185" s="297"/>
      <c r="AI185" s="297"/>
      <c r="AJ185" s="297"/>
      <c r="AK185" s="297"/>
      <c r="AL185" s="297"/>
      <c r="AM185" s="297"/>
      <c r="AN185" s="297"/>
      <c r="AO185" s="297"/>
      <c r="AP185" s="297"/>
      <c r="AQ185" s="297"/>
      <c r="AR185" s="297"/>
      <c r="AS185" s="297"/>
      <c r="AT185" s="297"/>
      <c r="AU185" s="297"/>
      <c r="AV185" s="297"/>
      <c r="AW185" s="297"/>
      <c r="AX185" s="297"/>
      <c r="AY185" s="297"/>
      <c r="AZ185" s="297"/>
      <c r="BA185" s="297"/>
      <c r="BB185" s="297"/>
      <c r="BC185" s="297"/>
      <c r="BD185" s="297"/>
      <c r="BE185" s="297"/>
      <c r="BF185" s="297"/>
      <c r="BG185" s="297"/>
      <c r="BH185" s="297"/>
      <c r="BI185" s="297"/>
      <c r="BJ185" s="297"/>
      <c r="BK185" s="297"/>
      <c r="BL185" s="297"/>
      <c r="BM185" s="297"/>
      <c r="BN185" s="297"/>
      <c r="BO185" s="297"/>
      <c r="BP185" s="297"/>
      <c r="BQ185" s="297"/>
      <c r="BR185" s="297"/>
      <c r="BS185" s="297"/>
      <c r="BT185" s="297"/>
      <c r="BU185" s="297"/>
      <c r="BV185" s="297"/>
      <c r="BW185" s="297"/>
      <c r="BX185" s="297"/>
      <c r="BY185" s="297"/>
      <c r="BZ185" s="297"/>
      <c r="CA185" s="297"/>
      <c r="CB185" s="297"/>
    </row>
    <row r="186" spans="2:80" ht="51" x14ac:dyDescent="0.2">
      <c r="B186" s="45" t="s">
        <v>68</v>
      </c>
      <c r="C186" s="131" t="s">
        <v>291</v>
      </c>
    </row>
    <row r="187" spans="2:80" x14ac:dyDescent="0.2">
      <c r="C187" s="33" t="s">
        <v>290</v>
      </c>
      <c r="D187" s="34">
        <v>6.5</v>
      </c>
      <c r="E187" s="126"/>
      <c r="F187" s="50">
        <f>D187*E187</f>
        <v>0</v>
      </c>
    </row>
    <row r="188" spans="2:80" s="107" customFormat="1" ht="8.25" x14ac:dyDescent="0.15">
      <c r="B188" s="49"/>
      <c r="C188" s="48"/>
      <c r="D188" s="132"/>
      <c r="E188" s="46"/>
      <c r="F188" s="47"/>
      <c r="G188" s="297"/>
      <c r="H188" s="297"/>
      <c r="I188" s="297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  <c r="AA188" s="297"/>
      <c r="AB188" s="297"/>
      <c r="AC188" s="297"/>
      <c r="AD188" s="297"/>
      <c r="AE188" s="297"/>
      <c r="AF188" s="297"/>
      <c r="AG188" s="297"/>
      <c r="AH188" s="297"/>
      <c r="AI188" s="297"/>
      <c r="AJ188" s="297"/>
      <c r="AK188" s="297"/>
      <c r="AL188" s="297"/>
      <c r="AM188" s="297"/>
      <c r="AN188" s="297"/>
      <c r="AO188" s="297"/>
      <c r="AP188" s="297"/>
      <c r="AQ188" s="297"/>
      <c r="AR188" s="297"/>
      <c r="AS188" s="297"/>
      <c r="AT188" s="297"/>
      <c r="AU188" s="297"/>
      <c r="AV188" s="297"/>
      <c r="AW188" s="297"/>
      <c r="AX188" s="297"/>
      <c r="AY188" s="297"/>
      <c r="AZ188" s="297"/>
      <c r="BA188" s="297"/>
      <c r="BB188" s="297"/>
      <c r="BC188" s="297"/>
      <c r="BD188" s="297"/>
      <c r="BE188" s="297"/>
      <c r="BF188" s="297"/>
      <c r="BG188" s="297"/>
      <c r="BH188" s="297"/>
      <c r="BI188" s="297"/>
      <c r="BJ188" s="297"/>
      <c r="BK188" s="297"/>
      <c r="BL188" s="297"/>
      <c r="BM188" s="297"/>
      <c r="BN188" s="297"/>
      <c r="BO188" s="297"/>
      <c r="BP188" s="297"/>
      <c r="BQ188" s="297"/>
      <c r="BR188" s="297"/>
      <c r="BS188" s="297"/>
      <c r="BT188" s="297"/>
      <c r="BU188" s="297"/>
      <c r="BV188" s="297"/>
      <c r="BW188" s="297"/>
      <c r="BX188" s="297"/>
      <c r="BY188" s="297"/>
      <c r="BZ188" s="297"/>
      <c r="CA188" s="297"/>
      <c r="CB188" s="297"/>
    </row>
    <row r="189" spans="2:80" s="107" customFormat="1" ht="8.25" x14ac:dyDescent="0.15">
      <c r="B189" s="49"/>
      <c r="C189" s="48"/>
      <c r="D189" s="132"/>
      <c r="E189" s="46"/>
      <c r="F189" s="47"/>
      <c r="G189" s="297"/>
      <c r="H189" s="297"/>
      <c r="I189" s="297"/>
      <c r="J189" s="297"/>
      <c r="K189" s="297"/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  <c r="AA189" s="297"/>
      <c r="AB189" s="297"/>
      <c r="AC189" s="297"/>
      <c r="AD189" s="297"/>
      <c r="AE189" s="297"/>
      <c r="AF189" s="297"/>
      <c r="AG189" s="297"/>
      <c r="AH189" s="297"/>
      <c r="AI189" s="297"/>
      <c r="AJ189" s="297"/>
      <c r="AK189" s="297"/>
      <c r="AL189" s="297"/>
      <c r="AM189" s="297"/>
      <c r="AN189" s="297"/>
      <c r="AO189" s="297"/>
      <c r="AP189" s="297"/>
      <c r="AQ189" s="297"/>
      <c r="AR189" s="297"/>
      <c r="AS189" s="297"/>
      <c r="AT189" s="297"/>
      <c r="AU189" s="297"/>
      <c r="AV189" s="297"/>
      <c r="AW189" s="297"/>
      <c r="AX189" s="297"/>
      <c r="AY189" s="297"/>
      <c r="AZ189" s="297"/>
      <c r="BA189" s="297"/>
      <c r="BB189" s="297"/>
      <c r="BC189" s="297"/>
      <c r="BD189" s="297"/>
      <c r="BE189" s="297"/>
      <c r="BF189" s="297"/>
      <c r="BG189" s="297"/>
      <c r="BH189" s="297"/>
      <c r="BI189" s="297"/>
      <c r="BJ189" s="297"/>
      <c r="BK189" s="297"/>
      <c r="BL189" s="297"/>
      <c r="BM189" s="297"/>
      <c r="BN189" s="297"/>
      <c r="BO189" s="297"/>
      <c r="BP189" s="297"/>
      <c r="BQ189" s="297"/>
      <c r="BR189" s="297"/>
      <c r="BS189" s="297"/>
      <c r="BT189" s="297"/>
      <c r="BU189" s="297"/>
      <c r="BV189" s="297"/>
      <c r="BW189" s="297"/>
      <c r="BX189" s="297"/>
      <c r="BY189" s="297"/>
      <c r="BZ189" s="297"/>
      <c r="CA189" s="297"/>
      <c r="CB189" s="297"/>
    </row>
    <row r="190" spans="2:80" ht="76.5" x14ac:dyDescent="0.2">
      <c r="B190" s="127" t="s">
        <v>176</v>
      </c>
      <c r="C190" s="31" t="s">
        <v>289</v>
      </c>
      <c r="D190" s="112"/>
      <c r="E190" s="113"/>
      <c r="F190" s="114"/>
    </row>
    <row r="191" spans="2:80" x14ac:dyDescent="0.2">
      <c r="B191" s="44" t="s">
        <v>75</v>
      </c>
      <c r="C191" s="39" t="s">
        <v>288</v>
      </c>
    </row>
    <row r="192" spans="2:80" x14ac:dyDescent="0.2">
      <c r="C192" s="39" t="s">
        <v>71</v>
      </c>
      <c r="D192" s="35">
        <v>1</v>
      </c>
      <c r="F192" s="50">
        <f>D192*E192</f>
        <v>0</v>
      </c>
    </row>
    <row r="193" spans="2:80" x14ac:dyDescent="0.2">
      <c r="B193" s="44" t="s">
        <v>69</v>
      </c>
      <c r="C193" s="39" t="s">
        <v>287</v>
      </c>
    </row>
    <row r="194" spans="2:80" x14ac:dyDescent="0.2">
      <c r="C194" s="39" t="s">
        <v>71</v>
      </c>
      <c r="D194" s="35">
        <v>1</v>
      </c>
      <c r="F194" s="50">
        <f>D194*E194</f>
        <v>0</v>
      </c>
    </row>
    <row r="195" spans="2:80" s="66" customFormat="1" ht="11.25" x14ac:dyDescent="0.2">
      <c r="B195" s="42"/>
      <c r="C195" s="41"/>
      <c r="D195" s="134"/>
      <c r="E195" s="40"/>
      <c r="F195" s="122"/>
      <c r="G195" s="277"/>
      <c r="H195" s="277"/>
      <c r="I195" s="277"/>
      <c r="J195" s="277"/>
      <c r="K195" s="277"/>
      <c r="L195" s="277"/>
      <c r="M195" s="277"/>
      <c r="N195" s="277"/>
      <c r="O195" s="277"/>
      <c r="P195" s="277"/>
      <c r="Q195" s="277"/>
      <c r="R195" s="277"/>
      <c r="S195" s="277"/>
      <c r="T195" s="277"/>
      <c r="U195" s="277"/>
      <c r="V195" s="277"/>
      <c r="W195" s="277"/>
      <c r="X195" s="277"/>
      <c r="Y195" s="277"/>
      <c r="Z195" s="277"/>
      <c r="AA195" s="277"/>
      <c r="AB195" s="277"/>
      <c r="AC195" s="277"/>
      <c r="AD195" s="277"/>
      <c r="AE195" s="277"/>
      <c r="AF195" s="277"/>
      <c r="AG195" s="277"/>
      <c r="AH195" s="277"/>
      <c r="AI195" s="277"/>
      <c r="AJ195" s="277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7"/>
      <c r="AU195" s="277"/>
      <c r="AV195" s="277"/>
      <c r="AW195" s="277"/>
      <c r="AX195" s="277"/>
      <c r="AY195" s="277"/>
      <c r="AZ195" s="277"/>
      <c r="BA195" s="277"/>
      <c r="BB195" s="277"/>
      <c r="BC195" s="277"/>
      <c r="BD195" s="277"/>
      <c r="BE195" s="277"/>
      <c r="BF195" s="277"/>
      <c r="BG195" s="277"/>
      <c r="BH195" s="277"/>
      <c r="BI195" s="277"/>
      <c r="BJ195" s="277"/>
      <c r="BK195" s="277"/>
      <c r="BL195" s="277"/>
      <c r="BM195" s="277"/>
      <c r="BN195" s="277"/>
      <c r="BO195" s="277"/>
      <c r="BP195" s="277"/>
      <c r="BQ195" s="277"/>
      <c r="BR195" s="277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</row>
    <row r="196" spans="2:80" ht="38.25" x14ac:dyDescent="0.2">
      <c r="B196" s="45" t="s">
        <v>174</v>
      </c>
      <c r="C196" s="36" t="s">
        <v>286</v>
      </c>
    </row>
    <row r="197" spans="2:80" x14ac:dyDescent="0.2">
      <c r="B197" s="45" t="s">
        <v>67</v>
      </c>
      <c r="C197" s="39" t="s">
        <v>285</v>
      </c>
    </row>
    <row r="198" spans="2:80" x14ac:dyDescent="0.2">
      <c r="C198" s="33" t="s">
        <v>280</v>
      </c>
      <c r="D198" s="35">
        <f>+D184*2500*0.045*0.15</f>
        <v>1383.75</v>
      </c>
      <c r="E198" s="126"/>
      <c r="F198" s="50">
        <f>D198*E198</f>
        <v>0</v>
      </c>
    </row>
    <row r="199" spans="2:80" s="66" customFormat="1" ht="11.25" x14ac:dyDescent="0.2">
      <c r="B199" s="135"/>
      <c r="C199" s="41"/>
      <c r="D199" s="136"/>
      <c r="E199" s="136"/>
      <c r="F199" s="137"/>
      <c r="G199" s="277"/>
      <c r="H199" s="277"/>
      <c r="I199" s="277"/>
      <c r="J199" s="277"/>
      <c r="K199" s="277"/>
      <c r="L199" s="277"/>
      <c r="M199" s="277"/>
      <c r="N199" s="277"/>
      <c r="O199" s="277"/>
      <c r="P199" s="277"/>
      <c r="Q199" s="277"/>
      <c r="R199" s="277"/>
      <c r="S199" s="277"/>
      <c r="T199" s="277"/>
      <c r="U199" s="277"/>
      <c r="V199" s="277"/>
      <c r="W199" s="277"/>
      <c r="X199" s="277"/>
      <c r="Y199" s="277"/>
      <c r="Z199" s="277"/>
      <c r="AA199" s="277"/>
      <c r="AB199" s="277"/>
      <c r="AC199" s="277"/>
      <c r="AD199" s="277"/>
      <c r="AE199" s="277"/>
      <c r="AF199" s="277"/>
      <c r="AG199" s="277"/>
      <c r="AH199" s="277"/>
      <c r="AI199" s="277"/>
      <c r="AJ199" s="277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7"/>
      <c r="AU199" s="277"/>
      <c r="AV199" s="277"/>
      <c r="AW199" s="277"/>
      <c r="AX199" s="277"/>
      <c r="AY199" s="277"/>
      <c r="AZ199" s="277"/>
      <c r="BA199" s="277"/>
      <c r="BB199" s="277"/>
      <c r="BC199" s="277"/>
      <c r="BD199" s="277"/>
      <c r="BE199" s="277"/>
      <c r="BF199" s="277"/>
      <c r="BG199" s="277"/>
      <c r="BH199" s="277"/>
      <c r="BI199" s="277"/>
      <c r="BJ199" s="277"/>
      <c r="BK199" s="277"/>
      <c r="BL199" s="277"/>
      <c r="BM199" s="277"/>
      <c r="BN199" s="277"/>
      <c r="BO199" s="277"/>
      <c r="BP199" s="277"/>
      <c r="BQ199" s="277"/>
      <c r="BR199" s="277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</row>
    <row r="200" spans="2:80" ht="38.25" x14ac:dyDescent="0.2">
      <c r="B200" s="45" t="s">
        <v>172</v>
      </c>
      <c r="C200" s="36" t="s">
        <v>284</v>
      </c>
    </row>
    <row r="201" spans="2:80" x14ac:dyDescent="0.2">
      <c r="C201" s="33" t="s">
        <v>283</v>
      </c>
    </row>
    <row r="202" spans="2:80" x14ac:dyDescent="0.2">
      <c r="C202" s="33" t="s">
        <v>280</v>
      </c>
      <c r="D202" s="35">
        <f>+D184*2500*0.045*0.15</f>
        <v>1383.75</v>
      </c>
      <c r="E202" s="126"/>
      <c r="F202" s="50">
        <f>D202*E202</f>
        <v>0</v>
      </c>
    </row>
    <row r="203" spans="2:80" s="66" customFormat="1" ht="11.25" x14ac:dyDescent="0.2">
      <c r="B203" s="42"/>
      <c r="C203" s="41"/>
      <c r="D203" s="40"/>
      <c r="E203" s="134"/>
      <c r="F203" s="122"/>
      <c r="G203" s="277"/>
      <c r="H203" s="277"/>
      <c r="I203" s="277"/>
      <c r="J203" s="277"/>
      <c r="K203" s="277"/>
      <c r="L203" s="277"/>
      <c r="M203" s="277"/>
      <c r="N203" s="277"/>
      <c r="O203" s="277"/>
      <c r="P203" s="277"/>
      <c r="Q203" s="277"/>
      <c r="R203" s="277"/>
      <c r="S203" s="277"/>
      <c r="T203" s="277"/>
      <c r="U203" s="277"/>
      <c r="V203" s="277"/>
      <c r="W203" s="277"/>
      <c r="X203" s="277"/>
      <c r="Y203" s="277"/>
      <c r="Z203" s="277"/>
      <c r="AA203" s="277"/>
      <c r="AB203" s="277"/>
      <c r="AC203" s="277"/>
      <c r="AD203" s="277"/>
      <c r="AE203" s="277"/>
      <c r="AF203" s="277"/>
      <c r="AG203" s="277"/>
      <c r="AH203" s="277"/>
      <c r="AI203" s="277"/>
      <c r="AJ203" s="277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7"/>
      <c r="AU203" s="277"/>
      <c r="AV203" s="277"/>
      <c r="AW203" s="277"/>
      <c r="AX203" s="277"/>
      <c r="AY203" s="277"/>
      <c r="AZ203" s="277"/>
      <c r="BA203" s="277"/>
      <c r="BB203" s="277"/>
      <c r="BC203" s="277"/>
      <c r="BD203" s="277"/>
      <c r="BE203" s="277"/>
      <c r="BF203" s="277"/>
      <c r="BG203" s="277"/>
      <c r="BH203" s="277"/>
      <c r="BI203" s="277"/>
      <c r="BJ203" s="277"/>
      <c r="BK203" s="277"/>
      <c r="BL203" s="277"/>
      <c r="BM203" s="277"/>
      <c r="BN203" s="277"/>
      <c r="BO203" s="277"/>
      <c r="BP203" s="277"/>
      <c r="BQ203" s="277"/>
      <c r="BR203" s="277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</row>
    <row r="204" spans="2:80" ht="25.5" x14ac:dyDescent="0.2">
      <c r="B204" s="127" t="s">
        <v>256</v>
      </c>
      <c r="C204" s="36" t="s">
        <v>282</v>
      </c>
    </row>
    <row r="205" spans="2:80" x14ac:dyDescent="0.2">
      <c r="C205" s="39" t="s">
        <v>281</v>
      </c>
    </row>
    <row r="206" spans="2:80" s="142" customFormat="1" x14ac:dyDescent="0.2">
      <c r="B206" s="138"/>
      <c r="C206" s="139" t="s">
        <v>280</v>
      </c>
      <c r="D206" s="140">
        <f>+D184*2500*0.05*0.7</f>
        <v>7174.9999999999991</v>
      </c>
      <c r="E206" s="126"/>
      <c r="F206" s="141">
        <f>D206*E206</f>
        <v>0</v>
      </c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  <c r="AA206" s="178"/>
      <c r="AB206" s="178"/>
      <c r="AC206" s="178"/>
      <c r="AD206" s="178"/>
      <c r="AE206" s="178"/>
      <c r="AF206" s="178"/>
      <c r="AG206" s="178"/>
      <c r="AH206" s="178"/>
      <c r="AI206" s="178"/>
      <c r="AJ206" s="178"/>
      <c r="AK206" s="178"/>
      <c r="AL206" s="178"/>
      <c r="AM206" s="178"/>
      <c r="AN206" s="178"/>
      <c r="AO206" s="178"/>
      <c r="AP206" s="178"/>
      <c r="AQ206" s="178"/>
      <c r="AR206" s="178"/>
      <c r="AS206" s="178"/>
      <c r="AT206" s="178"/>
      <c r="AU206" s="178"/>
      <c r="AV206" s="178"/>
      <c r="AW206" s="178"/>
      <c r="AX206" s="178"/>
      <c r="AY206" s="178"/>
      <c r="AZ206" s="178"/>
      <c r="BA206" s="178"/>
      <c r="BB206" s="178"/>
      <c r="BC206" s="178"/>
      <c r="BD206" s="178"/>
      <c r="BE206" s="178"/>
      <c r="BF206" s="178"/>
      <c r="BG206" s="178"/>
      <c r="BH206" s="178"/>
      <c r="BI206" s="178"/>
      <c r="BJ206" s="178"/>
      <c r="BK206" s="178"/>
      <c r="BL206" s="178"/>
      <c r="BM206" s="178"/>
      <c r="BN206" s="178"/>
      <c r="BO206" s="178"/>
      <c r="BP206" s="178"/>
      <c r="BQ206" s="178"/>
      <c r="BR206" s="178"/>
      <c r="BS206" s="178"/>
      <c r="BT206" s="178"/>
      <c r="BU206" s="178"/>
      <c r="BV206" s="178"/>
      <c r="BW206" s="178"/>
      <c r="BX206" s="178"/>
      <c r="BY206" s="178"/>
      <c r="BZ206" s="178"/>
      <c r="CA206" s="178"/>
      <c r="CB206" s="178"/>
    </row>
    <row r="207" spans="2:80" x14ac:dyDescent="0.2">
      <c r="C207" s="37" t="s">
        <v>67</v>
      </c>
      <c r="D207" s="134">
        <f>SUM(D198:D206)</f>
        <v>9942.5</v>
      </c>
      <c r="E207" s="126"/>
      <c r="F207" s="50" t="s">
        <v>67</v>
      </c>
    </row>
    <row r="208" spans="2:80" s="66" customFormat="1" ht="11.25" x14ac:dyDescent="0.2">
      <c r="B208" s="42"/>
      <c r="C208" s="128"/>
      <c r="D208" s="40"/>
      <c r="E208" s="40"/>
      <c r="F208" s="122"/>
      <c r="G208" s="277"/>
      <c r="H208" s="277"/>
      <c r="I208" s="277"/>
      <c r="J208" s="277"/>
      <c r="K208" s="277"/>
      <c r="L208" s="277"/>
      <c r="M208" s="277"/>
      <c r="N208" s="277"/>
      <c r="O208" s="277"/>
      <c r="P208" s="277"/>
      <c r="Q208" s="277"/>
      <c r="R208" s="277"/>
      <c r="S208" s="277"/>
      <c r="T208" s="277"/>
      <c r="U208" s="277"/>
      <c r="V208" s="277"/>
      <c r="W208" s="277"/>
      <c r="X208" s="277"/>
      <c r="Y208" s="277"/>
      <c r="Z208" s="277"/>
      <c r="AA208" s="277"/>
      <c r="AB208" s="277"/>
      <c r="AC208" s="277"/>
      <c r="AD208" s="277"/>
      <c r="AE208" s="277"/>
      <c r="AF208" s="277"/>
      <c r="AG208" s="277"/>
      <c r="AH208" s="277"/>
      <c r="AI208" s="277"/>
      <c r="AJ208" s="277"/>
      <c r="AK208" s="277"/>
      <c r="AL208" s="277"/>
      <c r="AM208" s="277"/>
      <c r="AN208" s="277"/>
      <c r="AO208" s="277"/>
      <c r="AP208" s="277"/>
      <c r="AQ208" s="277"/>
      <c r="AR208" s="277"/>
      <c r="AS208" s="277"/>
      <c r="AT208" s="277"/>
      <c r="AU208" s="277"/>
      <c r="AV208" s="277"/>
      <c r="AW208" s="277"/>
      <c r="AX208" s="277"/>
      <c r="AY208" s="277"/>
      <c r="AZ208" s="277"/>
      <c r="BA208" s="277"/>
      <c r="BB208" s="277"/>
      <c r="BC208" s="277"/>
      <c r="BD208" s="277"/>
      <c r="BE208" s="277"/>
      <c r="BF208" s="277"/>
      <c r="BG208" s="277"/>
      <c r="BH208" s="277"/>
      <c r="BI208" s="277"/>
      <c r="BJ208" s="277"/>
      <c r="BK208" s="277"/>
      <c r="BL208" s="277"/>
      <c r="BM208" s="277"/>
      <c r="BN208" s="277"/>
      <c r="BO208" s="277"/>
      <c r="BP208" s="277"/>
      <c r="BQ208" s="277"/>
      <c r="BR208" s="277"/>
      <c r="BS208" s="277"/>
      <c r="BT208" s="277"/>
      <c r="BU208" s="277"/>
      <c r="BV208" s="277"/>
      <c r="BW208" s="277"/>
      <c r="BX208" s="277"/>
      <c r="BY208" s="277"/>
      <c r="BZ208" s="277"/>
      <c r="CA208" s="277"/>
      <c r="CB208" s="277"/>
    </row>
    <row r="209" spans="2:80" s="119" customFormat="1" ht="15.75" x14ac:dyDescent="0.25">
      <c r="B209" s="143" t="s">
        <v>279</v>
      </c>
      <c r="C209" s="144"/>
      <c r="D209" s="118"/>
      <c r="E209" s="118"/>
      <c r="F209" s="294">
        <f>SUM(F168:F208)</f>
        <v>0</v>
      </c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  <c r="AK209" s="90"/>
      <c r="AL209" s="90"/>
      <c r="AM209" s="90"/>
      <c r="AN209" s="90"/>
      <c r="AO209" s="90"/>
      <c r="AP209" s="90"/>
      <c r="AQ209" s="90"/>
      <c r="AR209" s="90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90"/>
      <c r="BG209" s="90"/>
      <c r="BH209" s="90"/>
      <c r="BI209" s="90"/>
      <c r="BJ209" s="90"/>
      <c r="BK209" s="90"/>
      <c r="BL209" s="90"/>
      <c r="BM209" s="90"/>
      <c r="BN209" s="90"/>
      <c r="BO209" s="90"/>
      <c r="BP209" s="90"/>
      <c r="BQ209" s="90"/>
      <c r="BR209" s="90"/>
      <c r="BS209" s="90"/>
      <c r="BT209" s="90"/>
      <c r="BU209" s="90"/>
      <c r="BV209" s="90"/>
      <c r="BW209" s="90"/>
      <c r="BX209" s="90"/>
      <c r="BY209" s="90"/>
      <c r="BZ209" s="90"/>
      <c r="CA209" s="90"/>
      <c r="CB209" s="90"/>
    </row>
    <row r="210" spans="2:80" s="313" customFormat="1" ht="15" x14ac:dyDescent="0.2">
      <c r="B210" s="311"/>
      <c r="C210" s="314"/>
      <c r="D210" s="315"/>
      <c r="E210" s="315"/>
      <c r="F210" s="316"/>
      <c r="G210" s="317"/>
      <c r="H210" s="317"/>
      <c r="I210" s="317"/>
      <c r="J210" s="317"/>
      <c r="K210" s="317"/>
      <c r="L210" s="317"/>
      <c r="M210" s="317"/>
      <c r="N210" s="317"/>
      <c r="O210" s="317"/>
      <c r="P210" s="317"/>
      <c r="Q210" s="317"/>
      <c r="R210" s="317"/>
      <c r="S210" s="317"/>
      <c r="T210" s="317"/>
      <c r="U210" s="317"/>
      <c r="V210" s="317"/>
      <c r="W210" s="317"/>
      <c r="X210" s="317"/>
      <c r="Y210" s="317"/>
      <c r="Z210" s="317"/>
      <c r="AA210" s="317"/>
      <c r="AB210" s="317"/>
      <c r="AC210" s="317"/>
      <c r="AD210" s="317"/>
      <c r="AE210" s="317"/>
      <c r="AF210" s="317"/>
      <c r="AG210" s="317"/>
      <c r="AH210" s="317"/>
      <c r="AI210" s="317"/>
      <c r="AJ210" s="317"/>
      <c r="AK210" s="317"/>
      <c r="AL210" s="317"/>
      <c r="AM210" s="317"/>
      <c r="AN210" s="317"/>
      <c r="AO210" s="317"/>
      <c r="AP210" s="317"/>
      <c r="AQ210" s="317"/>
      <c r="AR210" s="317"/>
      <c r="AS210" s="317"/>
      <c r="AT210" s="317"/>
      <c r="AU210" s="317"/>
      <c r="AV210" s="317"/>
      <c r="AW210" s="317"/>
      <c r="AX210" s="317"/>
      <c r="AY210" s="317"/>
      <c r="AZ210" s="317"/>
      <c r="BA210" s="317"/>
      <c r="BB210" s="317"/>
      <c r="BC210" s="317"/>
      <c r="BD210" s="317"/>
      <c r="BE210" s="317"/>
      <c r="BF210" s="317"/>
      <c r="BG210" s="317"/>
      <c r="BH210" s="317"/>
      <c r="BI210" s="317"/>
      <c r="BJ210" s="317"/>
      <c r="BK210" s="317"/>
      <c r="BL210" s="317"/>
      <c r="BM210" s="317"/>
      <c r="BN210" s="317"/>
      <c r="BO210" s="317"/>
      <c r="BP210" s="317"/>
      <c r="BQ210" s="317"/>
      <c r="BR210" s="317"/>
      <c r="BS210" s="317"/>
      <c r="BT210" s="317"/>
      <c r="BU210" s="317"/>
      <c r="BV210" s="317"/>
      <c r="BW210" s="317"/>
      <c r="BX210" s="317"/>
      <c r="BY210" s="317"/>
      <c r="BZ210" s="317"/>
      <c r="CA210" s="317"/>
      <c r="CB210" s="317"/>
    </row>
    <row r="211" spans="2:80" s="313" customFormat="1" ht="15" x14ac:dyDescent="0.2">
      <c r="B211" s="311"/>
      <c r="C211" s="314"/>
      <c r="D211" s="315"/>
      <c r="E211" s="315"/>
      <c r="F211" s="316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7"/>
      <c r="Y211" s="317"/>
      <c r="Z211" s="317"/>
      <c r="AA211" s="317"/>
      <c r="AB211" s="317"/>
      <c r="AC211" s="317"/>
      <c r="AD211" s="317"/>
      <c r="AE211" s="317"/>
      <c r="AF211" s="317"/>
      <c r="AG211" s="317"/>
      <c r="AH211" s="317"/>
      <c r="AI211" s="317"/>
      <c r="AJ211" s="317"/>
      <c r="AK211" s="317"/>
      <c r="AL211" s="317"/>
      <c r="AM211" s="317"/>
      <c r="AN211" s="317"/>
      <c r="AO211" s="317"/>
      <c r="AP211" s="317"/>
      <c r="AQ211" s="317"/>
      <c r="AR211" s="317"/>
      <c r="AS211" s="317"/>
      <c r="AT211" s="317"/>
      <c r="AU211" s="317"/>
      <c r="AV211" s="317"/>
      <c r="AW211" s="317"/>
      <c r="AX211" s="317"/>
      <c r="AY211" s="317"/>
      <c r="AZ211" s="317"/>
      <c r="BA211" s="317"/>
      <c r="BB211" s="317"/>
      <c r="BC211" s="317"/>
      <c r="BD211" s="317"/>
      <c r="BE211" s="317"/>
      <c r="BF211" s="317"/>
      <c r="BG211" s="317"/>
      <c r="BH211" s="317"/>
      <c r="BI211" s="317"/>
      <c r="BJ211" s="317"/>
      <c r="BK211" s="317"/>
      <c r="BL211" s="317"/>
      <c r="BM211" s="317"/>
      <c r="BN211" s="317"/>
      <c r="BO211" s="317"/>
      <c r="BP211" s="317"/>
      <c r="BQ211" s="317"/>
      <c r="BR211" s="317"/>
      <c r="BS211" s="317"/>
      <c r="BT211" s="317"/>
      <c r="BU211" s="317"/>
      <c r="BV211" s="317"/>
      <c r="BW211" s="317"/>
      <c r="BX211" s="317"/>
      <c r="BY211" s="317"/>
      <c r="BZ211" s="317"/>
      <c r="CA211" s="317"/>
      <c r="CB211" s="317"/>
    </row>
    <row r="212" spans="2:80" s="313" customFormat="1" ht="15.75" x14ac:dyDescent="0.25">
      <c r="B212" s="309" t="s">
        <v>111</v>
      </c>
      <c r="C212" s="306" t="s">
        <v>278</v>
      </c>
      <c r="D212" s="315"/>
      <c r="E212" s="315"/>
      <c r="F212" s="316"/>
      <c r="G212" s="317"/>
      <c r="H212" s="317"/>
      <c r="I212" s="317"/>
      <c r="J212" s="317"/>
      <c r="K212" s="317"/>
      <c r="L212" s="317"/>
      <c r="M212" s="317"/>
      <c r="N212" s="317"/>
      <c r="O212" s="317"/>
      <c r="P212" s="317"/>
      <c r="Q212" s="317"/>
      <c r="R212" s="317"/>
      <c r="S212" s="317"/>
      <c r="T212" s="317"/>
      <c r="U212" s="317"/>
      <c r="V212" s="317"/>
      <c r="W212" s="317"/>
      <c r="X212" s="317"/>
      <c r="Y212" s="317"/>
      <c r="Z212" s="317"/>
      <c r="AA212" s="317"/>
      <c r="AB212" s="317"/>
      <c r="AC212" s="317"/>
      <c r="AD212" s="317"/>
      <c r="AE212" s="317"/>
      <c r="AF212" s="317"/>
      <c r="AG212" s="317"/>
      <c r="AH212" s="317"/>
      <c r="AI212" s="317"/>
      <c r="AJ212" s="317"/>
      <c r="AK212" s="317"/>
      <c r="AL212" s="317"/>
      <c r="AM212" s="317"/>
      <c r="AN212" s="317"/>
      <c r="AO212" s="317"/>
      <c r="AP212" s="317"/>
      <c r="AQ212" s="317"/>
      <c r="AR212" s="317"/>
      <c r="AS212" s="317"/>
      <c r="AT212" s="317"/>
      <c r="AU212" s="317"/>
      <c r="AV212" s="317"/>
      <c r="AW212" s="317"/>
      <c r="AX212" s="317"/>
      <c r="AY212" s="317"/>
      <c r="AZ212" s="317"/>
      <c r="BA212" s="317"/>
      <c r="BB212" s="317"/>
      <c r="BC212" s="317"/>
      <c r="BD212" s="317"/>
      <c r="BE212" s="317"/>
      <c r="BF212" s="317"/>
      <c r="BG212" s="317"/>
      <c r="BH212" s="317"/>
      <c r="BI212" s="317"/>
      <c r="BJ212" s="317"/>
      <c r="BK212" s="317"/>
      <c r="BL212" s="317"/>
      <c r="BM212" s="317"/>
      <c r="BN212" s="317"/>
      <c r="BO212" s="317"/>
      <c r="BP212" s="317"/>
      <c r="BQ212" s="317"/>
      <c r="BR212" s="317"/>
      <c r="BS212" s="317"/>
      <c r="BT212" s="317"/>
      <c r="BU212" s="317"/>
      <c r="BV212" s="317"/>
      <c r="BW212" s="317"/>
      <c r="BX212" s="317"/>
      <c r="BY212" s="317"/>
      <c r="BZ212" s="317"/>
      <c r="CA212" s="317"/>
      <c r="CB212" s="317"/>
    </row>
    <row r="213" spans="2:80" s="66" customFormat="1" ht="11.25" x14ac:dyDescent="0.2">
      <c r="B213" s="42"/>
      <c r="C213" s="41"/>
      <c r="D213" s="40"/>
      <c r="E213" s="40"/>
      <c r="F213" s="122"/>
      <c r="G213" s="277"/>
      <c r="H213" s="277"/>
      <c r="I213" s="277"/>
      <c r="J213" s="277"/>
      <c r="K213" s="277"/>
      <c r="L213" s="277"/>
      <c r="M213" s="277"/>
      <c r="N213" s="277"/>
      <c r="O213" s="277"/>
      <c r="P213" s="277"/>
      <c r="Q213" s="277"/>
      <c r="R213" s="277"/>
      <c r="S213" s="277"/>
      <c r="T213" s="277"/>
      <c r="U213" s="277"/>
      <c r="V213" s="277"/>
      <c r="W213" s="277"/>
      <c r="X213" s="277"/>
      <c r="Y213" s="277"/>
      <c r="Z213" s="277"/>
      <c r="AA213" s="277"/>
      <c r="AB213" s="277"/>
      <c r="AC213" s="277"/>
      <c r="AD213" s="277"/>
      <c r="AE213" s="277"/>
      <c r="AF213" s="277"/>
      <c r="AG213" s="277"/>
      <c r="AH213" s="277"/>
      <c r="AI213" s="277"/>
      <c r="AJ213" s="277"/>
      <c r="AK213" s="277"/>
      <c r="AL213" s="277"/>
      <c r="AM213" s="277"/>
      <c r="AN213" s="277"/>
      <c r="AO213" s="277"/>
      <c r="AP213" s="277"/>
      <c r="AQ213" s="277"/>
      <c r="AR213" s="277"/>
      <c r="AS213" s="277"/>
      <c r="AT213" s="277"/>
      <c r="AU213" s="277"/>
      <c r="AV213" s="277"/>
      <c r="AW213" s="277"/>
      <c r="AX213" s="277"/>
      <c r="AY213" s="277"/>
      <c r="AZ213" s="277"/>
      <c r="BA213" s="277"/>
      <c r="BB213" s="277"/>
      <c r="BC213" s="277"/>
      <c r="BD213" s="277"/>
      <c r="BE213" s="277"/>
      <c r="BF213" s="277"/>
      <c r="BG213" s="277"/>
      <c r="BH213" s="277"/>
      <c r="BI213" s="277"/>
      <c r="BJ213" s="277"/>
      <c r="BK213" s="277"/>
      <c r="BL213" s="277"/>
      <c r="BM213" s="277"/>
      <c r="BN213" s="277"/>
      <c r="BO213" s="277"/>
      <c r="BP213" s="277"/>
      <c r="BQ213" s="277"/>
      <c r="BR213" s="277"/>
      <c r="BS213" s="277"/>
      <c r="BT213" s="277"/>
      <c r="BU213" s="277"/>
      <c r="BV213" s="277"/>
      <c r="BW213" s="277"/>
      <c r="BX213" s="277"/>
      <c r="BY213" s="277"/>
      <c r="BZ213" s="277"/>
      <c r="CA213" s="277"/>
      <c r="CB213" s="277"/>
    </row>
    <row r="214" spans="2:80" x14ac:dyDescent="0.2">
      <c r="C214" s="33" t="s">
        <v>141</v>
      </c>
    </row>
    <row r="215" spans="2:80" ht="35.1" customHeight="1" x14ac:dyDescent="0.2">
      <c r="C215" s="108" t="s">
        <v>197</v>
      </c>
    </row>
    <row r="216" spans="2:80" s="146" customFormat="1" ht="12" x14ac:dyDescent="0.2">
      <c r="B216" s="145"/>
      <c r="C216" s="56"/>
      <c r="D216" s="59"/>
      <c r="E216" s="59"/>
      <c r="F216" s="57"/>
      <c r="G216" s="298"/>
      <c r="H216" s="298"/>
      <c r="I216" s="298"/>
      <c r="J216" s="298"/>
      <c r="K216" s="298"/>
      <c r="L216" s="298"/>
      <c r="M216" s="298"/>
      <c r="N216" s="298"/>
      <c r="O216" s="298"/>
      <c r="P216" s="298"/>
      <c r="Q216" s="298"/>
      <c r="R216" s="298"/>
      <c r="S216" s="298"/>
      <c r="T216" s="298"/>
      <c r="U216" s="298"/>
      <c r="V216" s="298"/>
      <c r="W216" s="298"/>
      <c r="X216" s="298"/>
      <c r="Y216" s="298"/>
      <c r="Z216" s="298"/>
      <c r="AA216" s="298"/>
      <c r="AB216" s="298"/>
      <c r="AC216" s="298"/>
      <c r="AD216" s="298"/>
      <c r="AE216" s="298"/>
      <c r="AF216" s="298"/>
      <c r="AG216" s="298"/>
      <c r="AH216" s="298"/>
      <c r="AI216" s="298"/>
      <c r="AJ216" s="298"/>
      <c r="AK216" s="298"/>
      <c r="AL216" s="298"/>
      <c r="AM216" s="298"/>
      <c r="AN216" s="298"/>
      <c r="AO216" s="298"/>
      <c r="AP216" s="298"/>
      <c r="AQ216" s="298"/>
      <c r="AR216" s="298"/>
      <c r="AS216" s="298"/>
      <c r="AT216" s="298"/>
      <c r="AU216" s="298"/>
      <c r="AV216" s="298"/>
      <c r="AW216" s="298"/>
      <c r="AX216" s="298"/>
      <c r="AY216" s="298"/>
      <c r="AZ216" s="298"/>
      <c r="BA216" s="298"/>
      <c r="BB216" s="298"/>
      <c r="BC216" s="298"/>
      <c r="BD216" s="298"/>
      <c r="BE216" s="298"/>
      <c r="BF216" s="298"/>
      <c r="BG216" s="298"/>
      <c r="BH216" s="298"/>
      <c r="BI216" s="298"/>
      <c r="BJ216" s="298"/>
      <c r="BK216" s="298"/>
      <c r="BL216" s="298"/>
      <c r="BM216" s="298"/>
      <c r="BN216" s="298"/>
      <c r="BO216" s="298"/>
      <c r="BP216" s="298"/>
      <c r="BQ216" s="298"/>
      <c r="BR216" s="298"/>
      <c r="BS216" s="298"/>
      <c r="BT216" s="298"/>
      <c r="BU216" s="298"/>
      <c r="BV216" s="298"/>
      <c r="BW216" s="298"/>
      <c r="BX216" s="298"/>
      <c r="BY216" s="298"/>
      <c r="BZ216" s="298"/>
      <c r="CA216" s="298"/>
      <c r="CB216" s="298"/>
    </row>
    <row r="217" spans="2:80" x14ac:dyDescent="0.2">
      <c r="C217" s="33" t="s">
        <v>161</v>
      </c>
    </row>
    <row r="218" spans="2:80" s="68" customFormat="1" ht="19.5" x14ac:dyDescent="0.2">
      <c r="B218" s="69"/>
      <c r="C218" s="124" t="s">
        <v>277</v>
      </c>
      <c r="D218" s="52"/>
      <c r="E218" s="52"/>
      <c r="F218" s="71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  <c r="AV218" s="79"/>
      <c r="AW218" s="79"/>
      <c r="AX218" s="79"/>
      <c r="AY218" s="79"/>
      <c r="AZ218" s="79"/>
      <c r="BA218" s="79"/>
      <c r="BB218" s="79"/>
      <c r="BC218" s="79"/>
      <c r="BD218" s="79"/>
      <c r="BE218" s="79"/>
      <c r="BF218" s="79"/>
      <c r="BG218" s="79"/>
      <c r="BH218" s="79"/>
      <c r="BI218" s="79"/>
      <c r="BJ218" s="79"/>
      <c r="BK218" s="79"/>
      <c r="BL218" s="79"/>
      <c r="BM218" s="79"/>
      <c r="BN218" s="79"/>
      <c r="BO218" s="79"/>
      <c r="BP218" s="79"/>
      <c r="BQ218" s="79"/>
      <c r="BR218" s="79"/>
      <c r="BS218" s="79"/>
      <c r="BT218" s="79"/>
      <c r="BU218" s="79"/>
      <c r="BV218" s="79"/>
      <c r="BW218" s="79"/>
      <c r="BX218" s="79"/>
      <c r="BY218" s="79"/>
      <c r="BZ218" s="79"/>
      <c r="CA218" s="79"/>
      <c r="CB218" s="79"/>
    </row>
    <row r="219" spans="2:80" s="68" customFormat="1" ht="9.75" x14ac:dyDescent="0.2">
      <c r="B219" s="69"/>
      <c r="C219" s="130" t="s">
        <v>276</v>
      </c>
      <c r="D219" s="52"/>
      <c r="E219" s="52"/>
      <c r="F219" s="71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  <c r="AC219" s="79"/>
      <c r="AD219" s="79"/>
      <c r="AE219" s="79"/>
      <c r="AF219" s="79"/>
      <c r="AG219" s="79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  <c r="AV219" s="79"/>
      <c r="AW219" s="79"/>
      <c r="AX219" s="79"/>
      <c r="AY219" s="79"/>
      <c r="AZ219" s="79"/>
      <c r="BA219" s="79"/>
      <c r="BB219" s="79"/>
      <c r="BC219" s="79"/>
      <c r="BD219" s="79"/>
      <c r="BE219" s="79"/>
      <c r="BF219" s="79"/>
      <c r="BG219" s="79"/>
      <c r="BH219" s="79"/>
      <c r="BI219" s="79"/>
      <c r="BJ219" s="79"/>
      <c r="BK219" s="79"/>
      <c r="BL219" s="79"/>
      <c r="BM219" s="79"/>
      <c r="BN219" s="79"/>
      <c r="BO219" s="79"/>
      <c r="BP219" s="79"/>
      <c r="BQ219" s="79"/>
      <c r="BR219" s="79"/>
      <c r="BS219" s="79"/>
      <c r="BT219" s="79"/>
      <c r="BU219" s="79"/>
      <c r="BV219" s="79"/>
      <c r="BW219" s="79"/>
      <c r="BX219" s="79"/>
      <c r="BY219" s="79"/>
      <c r="BZ219" s="79"/>
      <c r="CA219" s="79"/>
      <c r="CB219" s="79"/>
    </row>
    <row r="220" spans="2:80" s="68" customFormat="1" ht="19.5" x14ac:dyDescent="0.2">
      <c r="B220" s="69"/>
      <c r="C220" s="124" t="s">
        <v>275</v>
      </c>
      <c r="D220" s="52"/>
      <c r="E220" s="52"/>
      <c r="F220" s="71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  <c r="AC220" s="79"/>
      <c r="AD220" s="79"/>
      <c r="AE220" s="79"/>
      <c r="AF220" s="79"/>
      <c r="AG220" s="79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  <c r="AV220" s="79"/>
      <c r="AW220" s="79"/>
      <c r="AX220" s="79"/>
      <c r="AY220" s="79"/>
      <c r="AZ220" s="79"/>
      <c r="BA220" s="79"/>
      <c r="BB220" s="79"/>
      <c r="BC220" s="79"/>
      <c r="BD220" s="79"/>
      <c r="BE220" s="79"/>
      <c r="BF220" s="79"/>
      <c r="BG220" s="79"/>
      <c r="BH220" s="79"/>
      <c r="BI220" s="79"/>
      <c r="BJ220" s="79"/>
      <c r="BK220" s="79"/>
      <c r="BL220" s="79"/>
      <c r="BM220" s="79"/>
      <c r="BN220" s="79"/>
      <c r="BO220" s="79"/>
      <c r="BP220" s="79"/>
      <c r="BQ220" s="79"/>
      <c r="BR220" s="79"/>
      <c r="BS220" s="79"/>
      <c r="BT220" s="79"/>
      <c r="BU220" s="79"/>
      <c r="BV220" s="79"/>
      <c r="BW220" s="79"/>
      <c r="BX220" s="79"/>
      <c r="BY220" s="79"/>
      <c r="BZ220" s="79"/>
      <c r="CA220" s="79"/>
      <c r="CB220" s="79"/>
    </row>
    <row r="221" spans="2:80" s="68" customFormat="1" ht="9.75" x14ac:dyDescent="0.2">
      <c r="B221" s="69"/>
      <c r="C221" s="130" t="s">
        <v>274</v>
      </c>
      <c r="D221" s="52"/>
      <c r="E221" s="52"/>
      <c r="F221" s="71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  <c r="AC221" s="79"/>
      <c r="AD221" s="79"/>
      <c r="AE221" s="79"/>
      <c r="AF221" s="79"/>
      <c r="AG221" s="79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  <c r="AV221" s="79"/>
      <c r="AW221" s="79"/>
      <c r="AX221" s="79"/>
      <c r="AY221" s="79"/>
      <c r="AZ221" s="79"/>
      <c r="BA221" s="79"/>
      <c r="BB221" s="79"/>
      <c r="BC221" s="79"/>
      <c r="BD221" s="79"/>
      <c r="BE221" s="79"/>
      <c r="BF221" s="79"/>
      <c r="BG221" s="79"/>
      <c r="BH221" s="79"/>
      <c r="BI221" s="79"/>
      <c r="BJ221" s="79"/>
      <c r="BK221" s="79"/>
      <c r="BL221" s="79"/>
      <c r="BM221" s="79"/>
      <c r="BN221" s="79"/>
      <c r="BO221" s="79"/>
      <c r="BP221" s="79"/>
      <c r="BQ221" s="79"/>
      <c r="BR221" s="79"/>
      <c r="BS221" s="79"/>
      <c r="BT221" s="79"/>
      <c r="BU221" s="79"/>
      <c r="BV221" s="79"/>
      <c r="BW221" s="79"/>
      <c r="BX221" s="79"/>
      <c r="BY221" s="79"/>
      <c r="BZ221" s="79"/>
      <c r="CA221" s="79"/>
      <c r="CB221" s="79"/>
    </row>
    <row r="222" spans="2:80" s="68" customFormat="1" ht="19.5" x14ac:dyDescent="0.2">
      <c r="B222" s="69"/>
      <c r="C222" s="125" t="s">
        <v>273</v>
      </c>
      <c r="D222" s="52"/>
      <c r="E222" s="52"/>
      <c r="F222" s="71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  <c r="AC222" s="79"/>
      <c r="AD222" s="79"/>
      <c r="AE222" s="79"/>
      <c r="AF222" s="79"/>
      <c r="AG222" s="79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  <c r="AV222" s="79"/>
      <c r="AW222" s="79"/>
      <c r="AX222" s="79"/>
      <c r="AY222" s="79"/>
      <c r="AZ222" s="79"/>
      <c r="BA222" s="79"/>
      <c r="BB222" s="79"/>
      <c r="BC222" s="79"/>
      <c r="BD222" s="79"/>
      <c r="BE222" s="79"/>
      <c r="BF222" s="79"/>
      <c r="BG222" s="79"/>
      <c r="BH222" s="79"/>
      <c r="BI222" s="79"/>
      <c r="BJ222" s="79"/>
      <c r="BK222" s="79"/>
      <c r="BL222" s="79"/>
      <c r="BM222" s="79"/>
      <c r="BN222" s="79"/>
      <c r="BO222" s="79"/>
      <c r="BP222" s="79"/>
      <c r="BQ222" s="79"/>
      <c r="BR222" s="79"/>
      <c r="BS222" s="79"/>
      <c r="BT222" s="79"/>
      <c r="BU222" s="79"/>
      <c r="BV222" s="79"/>
      <c r="BW222" s="79"/>
      <c r="BX222" s="79"/>
      <c r="BY222" s="79"/>
      <c r="BZ222" s="79"/>
      <c r="CA222" s="79"/>
      <c r="CB222" s="79"/>
    </row>
    <row r="223" spans="2:80" s="68" customFormat="1" ht="9.75" x14ac:dyDescent="0.2">
      <c r="B223" s="69"/>
      <c r="C223" s="130" t="s">
        <v>272</v>
      </c>
      <c r="D223" s="52"/>
      <c r="E223" s="52"/>
      <c r="F223" s="71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  <c r="AC223" s="79"/>
      <c r="AD223" s="79"/>
      <c r="AE223" s="79"/>
      <c r="AF223" s="79"/>
      <c r="AG223" s="79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  <c r="AV223" s="79"/>
      <c r="AW223" s="79"/>
      <c r="AX223" s="79"/>
      <c r="AY223" s="79"/>
      <c r="AZ223" s="79"/>
      <c r="BA223" s="79"/>
      <c r="BB223" s="79"/>
      <c r="BC223" s="79"/>
      <c r="BD223" s="79"/>
      <c r="BE223" s="79"/>
      <c r="BF223" s="79"/>
      <c r="BG223" s="79"/>
      <c r="BH223" s="79"/>
      <c r="BI223" s="79"/>
      <c r="BJ223" s="79"/>
      <c r="BK223" s="79"/>
      <c r="BL223" s="79"/>
      <c r="BM223" s="79"/>
      <c r="BN223" s="79"/>
      <c r="BO223" s="79"/>
      <c r="BP223" s="79"/>
      <c r="BQ223" s="79"/>
      <c r="BR223" s="79"/>
      <c r="BS223" s="79"/>
      <c r="BT223" s="79"/>
      <c r="BU223" s="79"/>
      <c r="BV223" s="79"/>
      <c r="BW223" s="79"/>
      <c r="BX223" s="79"/>
      <c r="BY223" s="79"/>
      <c r="BZ223" s="79"/>
      <c r="CA223" s="79"/>
      <c r="CB223" s="79"/>
    </row>
    <row r="224" spans="2:80" s="66" customFormat="1" ht="11.25" x14ac:dyDescent="0.2">
      <c r="B224" s="42"/>
      <c r="C224" s="41"/>
      <c r="D224" s="40"/>
      <c r="E224" s="40"/>
      <c r="F224" s="122"/>
      <c r="G224" s="277"/>
      <c r="H224" s="277"/>
      <c r="I224" s="277"/>
      <c r="J224" s="277"/>
      <c r="K224" s="277"/>
      <c r="L224" s="277"/>
      <c r="M224" s="277"/>
      <c r="N224" s="277"/>
      <c r="O224" s="277"/>
      <c r="P224" s="277"/>
      <c r="Q224" s="277"/>
      <c r="R224" s="277"/>
      <c r="S224" s="277"/>
      <c r="T224" s="277"/>
      <c r="U224" s="277"/>
      <c r="V224" s="277"/>
      <c r="W224" s="277"/>
      <c r="X224" s="277"/>
      <c r="Y224" s="277"/>
      <c r="Z224" s="277"/>
      <c r="AA224" s="277"/>
      <c r="AB224" s="277"/>
      <c r="AC224" s="277"/>
      <c r="AD224" s="277"/>
      <c r="AE224" s="277"/>
      <c r="AF224" s="277"/>
      <c r="AG224" s="277"/>
      <c r="AH224" s="277"/>
      <c r="AI224" s="277"/>
      <c r="AJ224" s="277"/>
      <c r="AK224" s="277"/>
      <c r="AL224" s="277"/>
      <c r="AM224" s="277"/>
      <c r="AN224" s="277"/>
      <c r="AO224" s="277"/>
      <c r="AP224" s="277"/>
      <c r="AQ224" s="277"/>
      <c r="AR224" s="277"/>
      <c r="AS224" s="277"/>
      <c r="AT224" s="277"/>
      <c r="AU224" s="277"/>
      <c r="AV224" s="277"/>
      <c r="AW224" s="277"/>
      <c r="AX224" s="277"/>
      <c r="AY224" s="277"/>
      <c r="AZ224" s="277"/>
      <c r="BA224" s="277"/>
      <c r="BB224" s="277"/>
      <c r="BC224" s="277"/>
      <c r="BD224" s="277"/>
      <c r="BE224" s="277"/>
      <c r="BF224" s="277"/>
      <c r="BG224" s="277"/>
      <c r="BH224" s="277"/>
      <c r="BI224" s="277"/>
      <c r="BJ224" s="277"/>
      <c r="BK224" s="277"/>
      <c r="BL224" s="277"/>
      <c r="BM224" s="277"/>
      <c r="BN224" s="277"/>
      <c r="BO224" s="277"/>
      <c r="BP224" s="277"/>
      <c r="BQ224" s="277"/>
      <c r="BR224" s="277"/>
      <c r="BS224" s="277"/>
      <c r="BT224" s="277"/>
      <c r="BU224" s="277"/>
      <c r="BV224" s="277"/>
      <c r="BW224" s="277"/>
      <c r="BX224" s="277"/>
      <c r="BY224" s="277"/>
      <c r="BZ224" s="277"/>
      <c r="CA224" s="277"/>
      <c r="CB224" s="277"/>
    </row>
    <row r="225" spans="2:80" ht="38.25" x14ac:dyDescent="0.2">
      <c r="B225" s="44" t="s">
        <v>81</v>
      </c>
      <c r="C225" s="31" t="s">
        <v>271</v>
      </c>
    </row>
    <row r="226" spans="2:80" ht="25.5" x14ac:dyDescent="0.2">
      <c r="C226" s="38" t="s">
        <v>270</v>
      </c>
    </row>
    <row r="227" spans="2:80" ht="24" x14ac:dyDescent="0.2">
      <c r="C227" s="43" t="s">
        <v>269</v>
      </c>
    </row>
    <row r="228" spans="2:80" ht="24" x14ac:dyDescent="0.2">
      <c r="B228" s="45" t="s">
        <v>75</v>
      </c>
      <c r="C228" s="43" t="s">
        <v>268</v>
      </c>
    </row>
    <row r="229" spans="2:80" x14ac:dyDescent="0.2">
      <c r="C229" s="39" t="s">
        <v>85</v>
      </c>
      <c r="D229" s="35">
        <v>50</v>
      </c>
      <c r="F229" s="50">
        <f>D229*E229</f>
        <v>0</v>
      </c>
    </row>
    <row r="230" spans="2:80" s="66" customFormat="1" ht="11.25" x14ac:dyDescent="0.2">
      <c r="B230" s="42"/>
      <c r="C230" s="41"/>
      <c r="D230" s="40"/>
      <c r="E230" s="40"/>
      <c r="F230" s="122"/>
      <c r="G230" s="277"/>
      <c r="H230" s="277"/>
      <c r="I230" s="277"/>
      <c r="J230" s="277"/>
      <c r="K230" s="277"/>
      <c r="L230" s="277"/>
      <c r="M230" s="277"/>
      <c r="N230" s="277"/>
      <c r="O230" s="277"/>
      <c r="P230" s="277"/>
      <c r="Q230" s="277"/>
      <c r="R230" s="277"/>
      <c r="S230" s="277"/>
      <c r="T230" s="277"/>
      <c r="U230" s="277"/>
      <c r="V230" s="277"/>
      <c r="W230" s="277"/>
      <c r="X230" s="277"/>
      <c r="Y230" s="277"/>
      <c r="Z230" s="277"/>
      <c r="AA230" s="277"/>
      <c r="AB230" s="277"/>
      <c r="AC230" s="277"/>
      <c r="AD230" s="277"/>
      <c r="AE230" s="277"/>
      <c r="AF230" s="277"/>
      <c r="AG230" s="277"/>
      <c r="AH230" s="277"/>
      <c r="AI230" s="277"/>
      <c r="AJ230" s="277"/>
      <c r="AK230" s="277"/>
      <c r="AL230" s="277"/>
      <c r="AM230" s="277"/>
      <c r="AN230" s="277"/>
      <c r="AO230" s="277"/>
      <c r="AP230" s="277"/>
      <c r="AQ230" s="277"/>
      <c r="AR230" s="277"/>
      <c r="AS230" s="277"/>
      <c r="AT230" s="277"/>
      <c r="AU230" s="277"/>
      <c r="AV230" s="277"/>
      <c r="AW230" s="277"/>
      <c r="AX230" s="277"/>
      <c r="AY230" s="277"/>
      <c r="AZ230" s="277"/>
      <c r="BA230" s="277"/>
      <c r="BB230" s="277"/>
      <c r="BC230" s="277"/>
      <c r="BD230" s="277"/>
      <c r="BE230" s="277"/>
      <c r="BF230" s="277"/>
      <c r="BG230" s="277"/>
      <c r="BH230" s="277"/>
      <c r="BI230" s="277"/>
      <c r="BJ230" s="277"/>
      <c r="BK230" s="277"/>
      <c r="BL230" s="277"/>
      <c r="BM230" s="277"/>
      <c r="BN230" s="277"/>
      <c r="BO230" s="277"/>
      <c r="BP230" s="277"/>
      <c r="BQ230" s="277"/>
      <c r="BR230" s="277"/>
      <c r="BS230" s="277"/>
      <c r="BT230" s="277"/>
      <c r="BU230" s="277"/>
      <c r="BV230" s="277"/>
      <c r="BW230" s="277"/>
      <c r="BX230" s="277"/>
      <c r="BY230" s="277"/>
      <c r="BZ230" s="277"/>
      <c r="CA230" s="277"/>
      <c r="CB230" s="277"/>
    </row>
    <row r="231" spans="2:80" ht="165.75" x14ac:dyDescent="0.2">
      <c r="B231" s="45" t="s">
        <v>77</v>
      </c>
      <c r="C231" s="60" t="s">
        <v>267</v>
      </c>
      <c r="D231" s="38"/>
    </row>
    <row r="232" spans="2:80" x14ac:dyDescent="0.2">
      <c r="C232" s="39" t="s">
        <v>266</v>
      </c>
      <c r="D232" s="35">
        <v>64</v>
      </c>
      <c r="F232" s="50">
        <f>D232*E232</f>
        <v>0</v>
      </c>
    </row>
    <row r="233" spans="2:80" s="66" customFormat="1" ht="11.25" x14ac:dyDescent="0.2">
      <c r="B233" s="42"/>
      <c r="C233" s="41"/>
      <c r="D233" s="40"/>
      <c r="E233" s="40"/>
      <c r="F233" s="122"/>
      <c r="G233" s="277"/>
      <c r="H233" s="277"/>
      <c r="I233" s="277"/>
      <c r="J233" s="277"/>
      <c r="K233" s="277"/>
      <c r="L233" s="277"/>
      <c r="M233" s="277"/>
      <c r="N233" s="277"/>
      <c r="O233" s="277"/>
      <c r="P233" s="277"/>
      <c r="Q233" s="277"/>
      <c r="R233" s="277"/>
      <c r="S233" s="277"/>
      <c r="T233" s="277"/>
      <c r="U233" s="277"/>
      <c r="V233" s="277"/>
      <c r="W233" s="277"/>
      <c r="X233" s="277"/>
      <c r="Y233" s="277"/>
      <c r="Z233" s="277"/>
      <c r="AA233" s="277"/>
      <c r="AB233" s="277"/>
      <c r="AC233" s="277"/>
      <c r="AD233" s="277"/>
      <c r="AE233" s="277"/>
      <c r="AF233" s="277"/>
      <c r="AG233" s="277"/>
      <c r="AH233" s="277"/>
      <c r="AI233" s="277"/>
      <c r="AJ233" s="277"/>
      <c r="AK233" s="277"/>
      <c r="AL233" s="277"/>
      <c r="AM233" s="277"/>
      <c r="AN233" s="277"/>
      <c r="AO233" s="277"/>
      <c r="AP233" s="277"/>
      <c r="AQ233" s="277"/>
      <c r="AR233" s="277"/>
      <c r="AS233" s="277"/>
      <c r="AT233" s="277"/>
      <c r="AU233" s="277"/>
      <c r="AV233" s="277"/>
      <c r="AW233" s="277"/>
      <c r="AX233" s="277"/>
      <c r="AY233" s="277"/>
      <c r="AZ233" s="277"/>
      <c r="BA233" s="277"/>
      <c r="BB233" s="277"/>
      <c r="BC233" s="277"/>
      <c r="BD233" s="277"/>
      <c r="BE233" s="277"/>
      <c r="BF233" s="277"/>
      <c r="BG233" s="277"/>
      <c r="BH233" s="277"/>
      <c r="BI233" s="277"/>
      <c r="BJ233" s="277"/>
      <c r="BK233" s="277"/>
      <c r="BL233" s="277"/>
      <c r="BM233" s="277"/>
      <c r="BN233" s="277"/>
      <c r="BO233" s="277"/>
      <c r="BP233" s="277"/>
      <c r="BQ233" s="277"/>
      <c r="BR233" s="277"/>
      <c r="BS233" s="277"/>
      <c r="BT233" s="277"/>
      <c r="BU233" s="277"/>
      <c r="BV233" s="277"/>
      <c r="BW233" s="277"/>
      <c r="BX233" s="277"/>
      <c r="BY233" s="277"/>
      <c r="BZ233" s="277"/>
      <c r="CA233" s="277"/>
      <c r="CB233" s="277"/>
    </row>
    <row r="234" spans="2:80" ht="63.75" x14ac:dyDescent="0.2">
      <c r="B234" s="45" t="s">
        <v>60</v>
      </c>
      <c r="C234" s="31" t="s">
        <v>265</v>
      </c>
    </row>
    <row r="235" spans="2:80" ht="24" x14ac:dyDescent="0.2">
      <c r="B235" s="45" t="s">
        <v>75</v>
      </c>
      <c r="C235" s="43" t="s">
        <v>264</v>
      </c>
    </row>
    <row r="236" spans="2:80" x14ac:dyDescent="0.2">
      <c r="C236" s="39" t="s">
        <v>146</v>
      </c>
      <c r="D236" s="35">
        <v>25</v>
      </c>
      <c r="F236" s="50">
        <f>D236*E236</f>
        <v>0</v>
      </c>
    </row>
    <row r="237" spans="2:80" s="66" customFormat="1" ht="11.25" x14ac:dyDescent="0.2">
      <c r="B237" s="42"/>
      <c r="C237" s="41"/>
      <c r="D237" s="40"/>
      <c r="E237" s="40"/>
      <c r="F237" s="122"/>
      <c r="G237" s="277"/>
      <c r="H237" s="277"/>
      <c r="I237" s="277"/>
      <c r="J237" s="277"/>
      <c r="K237" s="277"/>
      <c r="L237" s="277"/>
      <c r="M237" s="277"/>
      <c r="N237" s="277"/>
      <c r="O237" s="277"/>
      <c r="P237" s="277"/>
      <c r="Q237" s="277"/>
      <c r="R237" s="277"/>
      <c r="S237" s="277"/>
      <c r="T237" s="277"/>
      <c r="U237" s="277"/>
      <c r="V237" s="277"/>
      <c r="W237" s="277"/>
      <c r="X237" s="277"/>
      <c r="Y237" s="277"/>
      <c r="Z237" s="277"/>
      <c r="AA237" s="277"/>
      <c r="AB237" s="277"/>
      <c r="AC237" s="277"/>
      <c r="AD237" s="277"/>
      <c r="AE237" s="277"/>
      <c r="AF237" s="277"/>
      <c r="AG237" s="277"/>
      <c r="AH237" s="277"/>
      <c r="AI237" s="277"/>
      <c r="AJ237" s="277"/>
      <c r="AK237" s="277"/>
      <c r="AL237" s="277"/>
      <c r="AM237" s="277"/>
      <c r="AN237" s="277"/>
      <c r="AO237" s="277"/>
      <c r="AP237" s="277"/>
      <c r="AQ237" s="277"/>
      <c r="AR237" s="277"/>
      <c r="AS237" s="277"/>
      <c r="AT237" s="277"/>
      <c r="AU237" s="277"/>
      <c r="AV237" s="277"/>
      <c r="AW237" s="277"/>
      <c r="AX237" s="277"/>
      <c r="AY237" s="277"/>
      <c r="AZ237" s="277"/>
      <c r="BA237" s="277"/>
      <c r="BB237" s="277"/>
      <c r="BC237" s="277"/>
      <c r="BD237" s="277"/>
      <c r="BE237" s="277"/>
      <c r="BF237" s="277"/>
      <c r="BG237" s="277"/>
      <c r="BH237" s="277"/>
      <c r="BI237" s="277"/>
      <c r="BJ237" s="277"/>
      <c r="BK237" s="277"/>
      <c r="BL237" s="277"/>
      <c r="BM237" s="277"/>
      <c r="BN237" s="277"/>
      <c r="BO237" s="277"/>
      <c r="BP237" s="277"/>
      <c r="BQ237" s="277"/>
      <c r="BR237" s="277"/>
      <c r="BS237" s="277"/>
      <c r="BT237" s="277"/>
      <c r="BU237" s="277"/>
      <c r="BV237" s="277"/>
      <c r="BW237" s="277"/>
      <c r="BX237" s="277"/>
      <c r="BY237" s="277"/>
      <c r="BZ237" s="277"/>
      <c r="CA237" s="277"/>
      <c r="CB237" s="277"/>
    </row>
    <row r="238" spans="2:80" ht="63.75" x14ac:dyDescent="0.2">
      <c r="B238" s="45" t="s">
        <v>57</v>
      </c>
      <c r="C238" s="32" t="s">
        <v>263</v>
      </c>
    </row>
    <row r="239" spans="2:80" x14ac:dyDescent="0.2">
      <c r="C239" s="39" t="s">
        <v>10</v>
      </c>
      <c r="D239" s="35">
        <v>5</v>
      </c>
      <c r="F239" s="50">
        <f>D239*E239</f>
        <v>0</v>
      </c>
    </row>
    <row r="240" spans="2:80" s="66" customFormat="1" ht="11.25" x14ac:dyDescent="0.2">
      <c r="B240" s="42"/>
      <c r="C240" s="41"/>
      <c r="D240" s="40"/>
      <c r="E240" s="40"/>
      <c r="F240" s="122"/>
      <c r="G240" s="277"/>
      <c r="H240" s="277"/>
      <c r="I240" s="277"/>
      <c r="J240" s="277"/>
      <c r="K240" s="277"/>
      <c r="L240" s="277"/>
      <c r="M240" s="277"/>
      <c r="N240" s="277"/>
      <c r="O240" s="277"/>
      <c r="P240" s="277"/>
      <c r="Q240" s="277"/>
      <c r="R240" s="277"/>
      <c r="S240" s="277"/>
      <c r="T240" s="277"/>
      <c r="U240" s="277"/>
      <c r="V240" s="277"/>
      <c r="W240" s="277"/>
      <c r="X240" s="277"/>
      <c r="Y240" s="277"/>
      <c r="Z240" s="277"/>
      <c r="AA240" s="277"/>
      <c r="AB240" s="277"/>
      <c r="AC240" s="277"/>
      <c r="AD240" s="277"/>
      <c r="AE240" s="277"/>
      <c r="AF240" s="277"/>
      <c r="AG240" s="277"/>
      <c r="AH240" s="277"/>
      <c r="AI240" s="277"/>
      <c r="AJ240" s="277"/>
      <c r="AK240" s="277"/>
      <c r="AL240" s="277"/>
      <c r="AM240" s="277"/>
      <c r="AN240" s="277"/>
      <c r="AO240" s="277"/>
      <c r="AP240" s="277"/>
      <c r="AQ240" s="277"/>
      <c r="AR240" s="277"/>
      <c r="AS240" s="277"/>
      <c r="AT240" s="277"/>
      <c r="AU240" s="277"/>
      <c r="AV240" s="277"/>
      <c r="AW240" s="277"/>
      <c r="AX240" s="277"/>
      <c r="AY240" s="277"/>
      <c r="AZ240" s="277"/>
      <c r="BA240" s="277"/>
      <c r="BB240" s="277"/>
      <c r="BC240" s="277"/>
      <c r="BD240" s="277"/>
      <c r="BE240" s="277"/>
      <c r="BF240" s="277"/>
      <c r="BG240" s="277"/>
      <c r="BH240" s="277"/>
      <c r="BI240" s="277"/>
      <c r="BJ240" s="277"/>
      <c r="BK240" s="277"/>
      <c r="BL240" s="277"/>
      <c r="BM240" s="277"/>
      <c r="BN240" s="277"/>
      <c r="BO240" s="277"/>
      <c r="BP240" s="277"/>
      <c r="BQ240" s="277"/>
      <c r="BR240" s="277"/>
      <c r="BS240" s="277"/>
      <c r="BT240" s="277"/>
      <c r="BU240" s="277"/>
      <c r="BV240" s="277"/>
      <c r="BW240" s="277"/>
      <c r="BX240" s="277"/>
      <c r="BY240" s="277"/>
      <c r="BZ240" s="277"/>
      <c r="CA240" s="277"/>
      <c r="CB240" s="277"/>
    </row>
    <row r="241" spans="2:80" ht="76.5" x14ac:dyDescent="0.2">
      <c r="B241" s="45" t="s">
        <v>68</v>
      </c>
      <c r="C241" s="32" t="s">
        <v>262</v>
      </c>
      <c r="D241" s="32"/>
    </row>
    <row r="242" spans="2:80" x14ac:dyDescent="0.2">
      <c r="C242" s="33" t="s">
        <v>85</v>
      </c>
      <c r="D242" s="35">
        <v>195</v>
      </c>
      <c r="F242" s="50">
        <f>D242*E242</f>
        <v>0</v>
      </c>
    </row>
    <row r="243" spans="2:80" s="66" customFormat="1" ht="11.25" x14ac:dyDescent="0.2">
      <c r="B243" s="42"/>
      <c r="C243" s="41"/>
      <c r="D243" s="40"/>
      <c r="E243" s="40"/>
      <c r="F243" s="122"/>
      <c r="G243" s="277"/>
      <c r="H243" s="277"/>
      <c r="I243" s="277"/>
      <c r="J243" s="277"/>
      <c r="K243" s="277"/>
      <c r="L243" s="277"/>
      <c r="M243" s="277"/>
      <c r="N243" s="277"/>
      <c r="O243" s="277"/>
      <c r="P243" s="277"/>
      <c r="Q243" s="277"/>
      <c r="R243" s="277"/>
      <c r="S243" s="277"/>
      <c r="T243" s="277"/>
      <c r="U243" s="277"/>
      <c r="V243" s="277"/>
      <c r="W243" s="277"/>
      <c r="X243" s="277"/>
      <c r="Y243" s="277"/>
      <c r="Z243" s="277"/>
      <c r="AA243" s="277"/>
      <c r="AB243" s="277"/>
      <c r="AC243" s="277"/>
      <c r="AD243" s="277"/>
      <c r="AE243" s="277"/>
      <c r="AF243" s="277"/>
      <c r="AG243" s="277"/>
      <c r="AH243" s="277"/>
      <c r="AI243" s="277"/>
      <c r="AJ243" s="277"/>
      <c r="AK243" s="277"/>
      <c r="AL243" s="277"/>
      <c r="AM243" s="277"/>
      <c r="AN243" s="277"/>
      <c r="AO243" s="277"/>
      <c r="AP243" s="277"/>
      <c r="AQ243" s="277"/>
      <c r="AR243" s="277"/>
      <c r="AS243" s="277"/>
      <c r="AT243" s="277"/>
      <c r="AU243" s="277"/>
      <c r="AV243" s="277"/>
      <c r="AW243" s="277"/>
      <c r="AX243" s="277"/>
      <c r="AY243" s="277"/>
      <c r="AZ243" s="277"/>
      <c r="BA243" s="277"/>
      <c r="BB243" s="277"/>
      <c r="BC243" s="277"/>
      <c r="BD243" s="277"/>
      <c r="BE243" s="277"/>
      <c r="BF243" s="277"/>
      <c r="BG243" s="277"/>
      <c r="BH243" s="277"/>
      <c r="BI243" s="277"/>
      <c r="BJ243" s="277"/>
      <c r="BK243" s="277"/>
      <c r="BL243" s="277"/>
      <c r="BM243" s="277"/>
      <c r="BN243" s="277"/>
      <c r="BO243" s="277"/>
      <c r="BP243" s="277"/>
      <c r="BQ243" s="277"/>
      <c r="BR243" s="277"/>
      <c r="BS243" s="277"/>
      <c r="BT243" s="277"/>
      <c r="BU243" s="277"/>
      <c r="BV243" s="277"/>
      <c r="BW243" s="277"/>
      <c r="BX243" s="277"/>
      <c r="BY243" s="277"/>
      <c r="BZ243" s="277"/>
      <c r="CA243" s="277"/>
      <c r="CB243" s="277"/>
    </row>
    <row r="244" spans="2:80" ht="51" x14ac:dyDescent="0.2">
      <c r="B244" s="45" t="s">
        <v>176</v>
      </c>
      <c r="C244" s="31" t="s">
        <v>261</v>
      </c>
    </row>
    <row r="245" spans="2:80" x14ac:dyDescent="0.2">
      <c r="B245" s="45" t="s">
        <v>75</v>
      </c>
      <c r="C245" s="31" t="s">
        <v>260</v>
      </c>
    </row>
    <row r="246" spans="2:80" x14ac:dyDescent="0.2">
      <c r="C246" s="33" t="s">
        <v>85</v>
      </c>
      <c r="D246" s="35">
        <v>35</v>
      </c>
      <c r="F246" s="50">
        <f>D246*E246</f>
        <v>0</v>
      </c>
    </row>
    <row r="247" spans="2:80" x14ac:dyDescent="0.2">
      <c r="B247" s="45" t="s">
        <v>69</v>
      </c>
      <c r="C247" s="31" t="s">
        <v>259</v>
      </c>
    </row>
    <row r="248" spans="2:80" x14ac:dyDescent="0.2">
      <c r="C248" s="33" t="s">
        <v>85</v>
      </c>
      <c r="D248" s="35">
        <v>162</v>
      </c>
      <c r="F248" s="50">
        <f>D248*E248</f>
        <v>0</v>
      </c>
    </row>
    <row r="249" spans="2:80" s="66" customFormat="1" ht="11.25" x14ac:dyDescent="0.2">
      <c r="B249" s="42"/>
      <c r="C249" s="41"/>
      <c r="D249" s="40"/>
      <c r="E249" s="40"/>
      <c r="F249" s="122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  <c r="V249" s="277"/>
      <c r="W249" s="277"/>
      <c r="X249" s="277"/>
      <c r="Y249" s="277"/>
      <c r="Z249" s="277"/>
      <c r="AA249" s="277"/>
      <c r="AB249" s="277"/>
      <c r="AC249" s="277"/>
      <c r="AD249" s="277"/>
      <c r="AE249" s="277"/>
      <c r="AF249" s="277"/>
      <c r="AG249" s="277"/>
      <c r="AH249" s="277"/>
      <c r="AI249" s="277"/>
      <c r="AJ249" s="277"/>
      <c r="AK249" s="277"/>
      <c r="AL249" s="277"/>
      <c r="AM249" s="277"/>
      <c r="AN249" s="277"/>
      <c r="AO249" s="277"/>
      <c r="AP249" s="277"/>
      <c r="AQ249" s="277"/>
      <c r="AR249" s="277"/>
      <c r="AS249" s="277"/>
      <c r="AT249" s="277"/>
      <c r="AU249" s="277"/>
      <c r="AV249" s="277"/>
      <c r="AW249" s="277"/>
      <c r="AX249" s="277"/>
      <c r="AY249" s="277"/>
      <c r="AZ249" s="277"/>
      <c r="BA249" s="277"/>
      <c r="BB249" s="277"/>
      <c r="BC249" s="277"/>
      <c r="BD249" s="277"/>
      <c r="BE249" s="277"/>
      <c r="BF249" s="277"/>
      <c r="BG249" s="277"/>
      <c r="BH249" s="277"/>
      <c r="BI249" s="277"/>
      <c r="BJ249" s="277"/>
      <c r="BK249" s="277"/>
      <c r="BL249" s="277"/>
      <c r="BM249" s="277"/>
      <c r="BN249" s="277"/>
      <c r="BO249" s="277"/>
      <c r="BP249" s="277"/>
      <c r="BQ249" s="277"/>
      <c r="BR249" s="277"/>
      <c r="BS249" s="277"/>
      <c r="BT249" s="277"/>
      <c r="BU249" s="277"/>
      <c r="BV249" s="277"/>
      <c r="BW249" s="277"/>
      <c r="BX249" s="277"/>
      <c r="BY249" s="277"/>
      <c r="BZ249" s="277"/>
      <c r="CA249" s="277"/>
      <c r="CB249" s="277"/>
    </row>
    <row r="250" spans="2:80" ht="38.25" x14ac:dyDescent="0.2">
      <c r="B250" s="45" t="s">
        <v>174</v>
      </c>
      <c r="C250" s="31" t="s">
        <v>258</v>
      </c>
      <c r="D250" s="31"/>
    </row>
    <row r="251" spans="2:80" x14ac:dyDescent="0.2">
      <c r="C251" s="39" t="s">
        <v>146</v>
      </c>
      <c r="D251" s="35">
        <v>17</v>
      </c>
      <c r="F251" s="50">
        <f>D251*E251</f>
        <v>0</v>
      </c>
    </row>
    <row r="252" spans="2:80" s="107" customFormat="1" ht="8.25" x14ac:dyDescent="0.15">
      <c r="B252" s="49"/>
      <c r="C252" s="48"/>
      <c r="D252" s="46"/>
      <c r="E252" s="46"/>
      <c r="F252" s="47"/>
      <c r="G252" s="297"/>
      <c r="H252" s="297"/>
      <c r="I252" s="297"/>
      <c r="J252" s="297"/>
      <c r="K252" s="297"/>
      <c r="L252" s="297"/>
      <c r="M252" s="297"/>
      <c r="N252" s="297"/>
      <c r="O252" s="297"/>
      <c r="P252" s="297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  <c r="AA252" s="297"/>
      <c r="AB252" s="297"/>
      <c r="AC252" s="297"/>
      <c r="AD252" s="297"/>
      <c r="AE252" s="297"/>
      <c r="AF252" s="297"/>
      <c r="AG252" s="297"/>
      <c r="AH252" s="297"/>
      <c r="AI252" s="297"/>
      <c r="AJ252" s="297"/>
      <c r="AK252" s="297"/>
      <c r="AL252" s="297"/>
      <c r="AM252" s="297"/>
      <c r="AN252" s="297"/>
      <c r="AO252" s="297"/>
      <c r="AP252" s="297"/>
      <c r="AQ252" s="297"/>
      <c r="AR252" s="297"/>
      <c r="AS252" s="297"/>
      <c r="AT252" s="297"/>
      <c r="AU252" s="297"/>
      <c r="AV252" s="297"/>
      <c r="AW252" s="297"/>
      <c r="AX252" s="297"/>
      <c r="AY252" s="297"/>
      <c r="AZ252" s="297"/>
      <c r="BA252" s="297"/>
      <c r="BB252" s="297"/>
      <c r="BC252" s="297"/>
      <c r="BD252" s="297"/>
      <c r="BE252" s="297"/>
      <c r="BF252" s="297"/>
      <c r="BG252" s="297"/>
      <c r="BH252" s="297"/>
      <c r="BI252" s="297"/>
      <c r="BJ252" s="297"/>
      <c r="BK252" s="297"/>
      <c r="BL252" s="297"/>
      <c r="BM252" s="297"/>
      <c r="BN252" s="297"/>
      <c r="BO252" s="297"/>
      <c r="BP252" s="297"/>
      <c r="BQ252" s="297"/>
      <c r="BR252" s="297"/>
      <c r="BS252" s="297"/>
      <c r="BT252" s="297"/>
      <c r="BU252" s="297"/>
      <c r="BV252" s="297"/>
      <c r="BW252" s="297"/>
      <c r="BX252" s="297"/>
      <c r="BY252" s="297"/>
      <c r="BZ252" s="297"/>
      <c r="CA252" s="297"/>
      <c r="CB252" s="297"/>
    </row>
    <row r="253" spans="2:80" ht="24" x14ac:dyDescent="0.2">
      <c r="B253" s="45" t="s">
        <v>172</v>
      </c>
      <c r="C253" s="43" t="s">
        <v>257</v>
      </c>
    </row>
    <row r="254" spans="2:80" x14ac:dyDescent="0.2">
      <c r="C254" s="33" t="s">
        <v>85</v>
      </c>
      <c r="D254" s="35">
        <v>198</v>
      </c>
      <c r="F254" s="50">
        <f>D254*E254</f>
        <v>0</v>
      </c>
    </row>
    <row r="255" spans="2:80" s="107" customFormat="1" ht="8.25" x14ac:dyDescent="0.15">
      <c r="B255" s="49"/>
      <c r="C255" s="48"/>
      <c r="D255" s="46"/>
      <c r="E255" s="46"/>
      <c r="F255" s="47"/>
      <c r="G255" s="297"/>
      <c r="H255" s="297"/>
      <c r="I255" s="297"/>
      <c r="J255" s="297"/>
      <c r="K255" s="297"/>
      <c r="L255" s="297"/>
      <c r="M255" s="297"/>
      <c r="N255" s="297"/>
      <c r="O255" s="297"/>
      <c r="P255" s="297"/>
      <c r="Q255" s="297"/>
      <c r="R255" s="297"/>
      <c r="S255" s="297"/>
      <c r="T255" s="297"/>
      <c r="U255" s="297"/>
      <c r="V255" s="297"/>
      <c r="W255" s="297"/>
      <c r="X255" s="297"/>
      <c r="Y255" s="297"/>
      <c r="Z255" s="297"/>
      <c r="AA255" s="297"/>
      <c r="AB255" s="297"/>
      <c r="AC255" s="297"/>
      <c r="AD255" s="297"/>
      <c r="AE255" s="297"/>
      <c r="AF255" s="297"/>
      <c r="AG255" s="297"/>
      <c r="AH255" s="297"/>
      <c r="AI255" s="297"/>
      <c r="AJ255" s="297"/>
      <c r="AK255" s="297"/>
      <c r="AL255" s="297"/>
      <c r="AM255" s="297"/>
      <c r="AN255" s="297"/>
      <c r="AO255" s="297"/>
      <c r="AP255" s="297"/>
      <c r="AQ255" s="297"/>
      <c r="AR255" s="297"/>
      <c r="AS255" s="297"/>
      <c r="AT255" s="297"/>
      <c r="AU255" s="297"/>
      <c r="AV255" s="297"/>
      <c r="AW255" s="297"/>
      <c r="AX255" s="297"/>
      <c r="AY255" s="297"/>
      <c r="AZ255" s="297"/>
      <c r="BA255" s="297"/>
      <c r="BB255" s="297"/>
      <c r="BC255" s="297"/>
      <c r="BD255" s="297"/>
      <c r="BE255" s="297"/>
      <c r="BF255" s="297"/>
      <c r="BG255" s="297"/>
      <c r="BH255" s="297"/>
      <c r="BI255" s="297"/>
      <c r="BJ255" s="297"/>
      <c r="BK255" s="297"/>
      <c r="BL255" s="297"/>
      <c r="BM255" s="297"/>
      <c r="BN255" s="297"/>
      <c r="BO255" s="297"/>
      <c r="BP255" s="297"/>
      <c r="BQ255" s="297"/>
      <c r="BR255" s="297"/>
      <c r="BS255" s="297"/>
      <c r="BT255" s="297"/>
      <c r="BU255" s="297"/>
      <c r="BV255" s="297"/>
      <c r="BW255" s="297"/>
      <c r="BX255" s="297"/>
      <c r="BY255" s="297"/>
      <c r="BZ255" s="297"/>
      <c r="CA255" s="297"/>
      <c r="CB255" s="297"/>
    </row>
    <row r="256" spans="2:80" ht="25.5" x14ac:dyDescent="0.2">
      <c r="B256" s="45" t="s">
        <v>256</v>
      </c>
      <c r="C256" s="61" t="s">
        <v>255</v>
      </c>
      <c r="D256" s="31"/>
    </row>
    <row r="257" spans="2:80" x14ac:dyDescent="0.2">
      <c r="B257" s="45" t="s">
        <v>75</v>
      </c>
      <c r="C257" s="39" t="s">
        <v>254</v>
      </c>
    </row>
    <row r="258" spans="2:80" x14ac:dyDescent="0.2">
      <c r="C258" s="39" t="s">
        <v>10</v>
      </c>
      <c r="D258" s="35">
        <v>2</v>
      </c>
      <c r="F258" s="50">
        <f>D258*E258</f>
        <v>0</v>
      </c>
    </row>
    <row r="259" spans="2:80" x14ac:dyDescent="0.2">
      <c r="B259" s="45" t="s">
        <v>69</v>
      </c>
      <c r="C259" s="39" t="s">
        <v>253</v>
      </c>
    </row>
    <row r="260" spans="2:80" x14ac:dyDescent="0.2">
      <c r="C260" s="39" t="s">
        <v>10</v>
      </c>
      <c r="D260" s="35">
        <v>1</v>
      </c>
      <c r="F260" s="50">
        <f>D260*E260</f>
        <v>0</v>
      </c>
    </row>
    <row r="261" spans="2:80" s="107" customFormat="1" ht="8.25" x14ac:dyDescent="0.15">
      <c r="B261" s="49"/>
      <c r="C261" s="48" t="s">
        <v>67</v>
      </c>
      <c r="D261" s="46" t="s">
        <v>67</v>
      </c>
      <c r="E261" s="46"/>
      <c r="F261" s="47" t="s">
        <v>67</v>
      </c>
      <c r="G261" s="297"/>
      <c r="H261" s="297"/>
      <c r="I261" s="297"/>
      <c r="J261" s="297"/>
      <c r="K261" s="297"/>
      <c r="L261" s="297"/>
      <c r="M261" s="297"/>
      <c r="N261" s="297"/>
      <c r="O261" s="297"/>
      <c r="P261" s="297"/>
      <c r="Q261" s="297"/>
      <c r="R261" s="297"/>
      <c r="S261" s="297"/>
      <c r="T261" s="297"/>
      <c r="U261" s="297"/>
      <c r="V261" s="297"/>
      <c r="W261" s="297"/>
      <c r="X261" s="297"/>
      <c r="Y261" s="297"/>
      <c r="Z261" s="297"/>
      <c r="AA261" s="297"/>
      <c r="AB261" s="297"/>
      <c r="AC261" s="297"/>
      <c r="AD261" s="297"/>
      <c r="AE261" s="297"/>
      <c r="AF261" s="297"/>
      <c r="AG261" s="297"/>
      <c r="AH261" s="297"/>
      <c r="AI261" s="297"/>
      <c r="AJ261" s="297"/>
      <c r="AK261" s="297"/>
      <c r="AL261" s="297"/>
      <c r="AM261" s="297"/>
      <c r="AN261" s="297"/>
      <c r="AO261" s="297"/>
      <c r="AP261" s="297"/>
      <c r="AQ261" s="297"/>
      <c r="AR261" s="297"/>
      <c r="AS261" s="297"/>
      <c r="AT261" s="297"/>
      <c r="AU261" s="297"/>
      <c r="AV261" s="297"/>
      <c r="AW261" s="297"/>
      <c r="AX261" s="297"/>
      <c r="AY261" s="297"/>
      <c r="AZ261" s="297"/>
      <c r="BA261" s="297"/>
      <c r="BB261" s="297"/>
      <c r="BC261" s="297"/>
      <c r="BD261" s="297"/>
      <c r="BE261" s="297"/>
      <c r="BF261" s="297"/>
      <c r="BG261" s="297"/>
      <c r="BH261" s="297"/>
      <c r="BI261" s="297"/>
      <c r="BJ261" s="297"/>
      <c r="BK261" s="297"/>
      <c r="BL261" s="297"/>
      <c r="BM261" s="297"/>
      <c r="BN261" s="297"/>
      <c r="BO261" s="297"/>
      <c r="BP261" s="297"/>
      <c r="BQ261" s="297"/>
      <c r="BR261" s="297"/>
      <c r="BS261" s="297"/>
      <c r="BT261" s="297"/>
      <c r="BU261" s="297"/>
      <c r="BV261" s="297"/>
      <c r="BW261" s="297"/>
      <c r="BX261" s="297"/>
      <c r="BY261" s="297"/>
      <c r="BZ261" s="297"/>
      <c r="CA261" s="297"/>
      <c r="CB261" s="297"/>
    </row>
    <row r="262" spans="2:80" ht="25.5" customHeight="1" x14ac:dyDescent="0.2">
      <c r="B262" s="45" t="s">
        <v>252</v>
      </c>
      <c r="C262" s="60" t="s">
        <v>251</v>
      </c>
    </row>
    <row r="263" spans="2:80" s="146" customFormat="1" ht="36" x14ac:dyDescent="0.2">
      <c r="B263" s="145" t="s">
        <v>75</v>
      </c>
      <c r="C263" s="55" t="s">
        <v>250</v>
      </c>
      <c r="D263" s="59"/>
      <c r="E263" s="59"/>
      <c r="F263" s="57"/>
      <c r="G263" s="298"/>
      <c r="H263" s="298"/>
      <c r="I263" s="298"/>
      <c r="J263" s="298"/>
      <c r="K263" s="298"/>
      <c r="L263" s="298"/>
      <c r="M263" s="298"/>
      <c r="N263" s="298"/>
      <c r="O263" s="298"/>
      <c r="P263" s="298"/>
      <c r="Q263" s="298"/>
      <c r="R263" s="298"/>
      <c r="S263" s="298"/>
      <c r="T263" s="298"/>
      <c r="U263" s="298"/>
      <c r="V263" s="298"/>
      <c r="W263" s="298"/>
      <c r="X263" s="298"/>
      <c r="Y263" s="298"/>
      <c r="Z263" s="298"/>
      <c r="AA263" s="298"/>
      <c r="AB263" s="298"/>
      <c r="AC263" s="298"/>
      <c r="AD263" s="298"/>
      <c r="AE263" s="298"/>
      <c r="AF263" s="298"/>
      <c r="AG263" s="298"/>
      <c r="AH263" s="298"/>
      <c r="AI263" s="298"/>
      <c r="AJ263" s="298"/>
      <c r="AK263" s="298"/>
      <c r="AL263" s="298"/>
      <c r="AM263" s="298"/>
      <c r="AN263" s="298"/>
      <c r="AO263" s="298"/>
      <c r="AP263" s="298"/>
      <c r="AQ263" s="298"/>
      <c r="AR263" s="298"/>
      <c r="AS263" s="298"/>
      <c r="AT263" s="298"/>
      <c r="AU263" s="298"/>
      <c r="AV263" s="298"/>
      <c r="AW263" s="298"/>
      <c r="AX263" s="298"/>
      <c r="AY263" s="298"/>
      <c r="AZ263" s="298"/>
      <c r="BA263" s="298"/>
      <c r="BB263" s="298"/>
      <c r="BC263" s="298"/>
      <c r="BD263" s="298"/>
      <c r="BE263" s="298"/>
      <c r="BF263" s="298"/>
      <c r="BG263" s="298"/>
      <c r="BH263" s="298"/>
      <c r="BI263" s="298"/>
      <c r="BJ263" s="298"/>
      <c r="BK263" s="298"/>
      <c r="BL263" s="298"/>
      <c r="BM263" s="298"/>
      <c r="BN263" s="298"/>
      <c r="BO263" s="298"/>
      <c r="BP263" s="298"/>
      <c r="BQ263" s="298"/>
      <c r="BR263" s="298"/>
      <c r="BS263" s="298"/>
      <c r="BT263" s="298"/>
      <c r="BU263" s="298"/>
      <c r="BV263" s="298"/>
      <c r="BW263" s="298"/>
      <c r="BX263" s="298"/>
      <c r="BY263" s="298"/>
      <c r="BZ263" s="298"/>
      <c r="CA263" s="298"/>
      <c r="CB263" s="298"/>
    </row>
    <row r="264" spans="2:80" s="146" customFormat="1" ht="12" x14ac:dyDescent="0.2">
      <c r="B264" s="145"/>
      <c r="C264" s="56" t="s">
        <v>10</v>
      </c>
      <c r="D264" s="59">
        <v>4</v>
      </c>
      <c r="E264" s="59"/>
      <c r="F264" s="57">
        <f>D264*E264</f>
        <v>0</v>
      </c>
      <c r="G264" s="298"/>
      <c r="H264" s="298"/>
      <c r="I264" s="298"/>
      <c r="J264" s="298"/>
      <c r="K264" s="298"/>
      <c r="L264" s="298"/>
      <c r="M264" s="298"/>
      <c r="N264" s="298"/>
      <c r="O264" s="298"/>
      <c r="P264" s="298"/>
      <c r="Q264" s="298"/>
      <c r="R264" s="298"/>
      <c r="S264" s="298"/>
      <c r="T264" s="298"/>
      <c r="U264" s="298"/>
      <c r="V264" s="298"/>
      <c r="W264" s="298"/>
      <c r="X264" s="298"/>
      <c r="Y264" s="298"/>
      <c r="Z264" s="298"/>
      <c r="AA264" s="298"/>
      <c r="AB264" s="298"/>
      <c r="AC264" s="298"/>
      <c r="AD264" s="298"/>
      <c r="AE264" s="298"/>
      <c r="AF264" s="298"/>
      <c r="AG264" s="298"/>
      <c r="AH264" s="298"/>
      <c r="AI264" s="298"/>
      <c r="AJ264" s="298"/>
      <c r="AK264" s="298"/>
      <c r="AL264" s="298"/>
      <c r="AM264" s="298"/>
      <c r="AN264" s="298"/>
      <c r="AO264" s="298"/>
      <c r="AP264" s="298"/>
      <c r="AQ264" s="298"/>
      <c r="AR264" s="298"/>
      <c r="AS264" s="298"/>
      <c r="AT264" s="298"/>
      <c r="AU264" s="298"/>
      <c r="AV264" s="298"/>
      <c r="AW264" s="298"/>
      <c r="AX264" s="298"/>
      <c r="AY264" s="298"/>
      <c r="AZ264" s="298"/>
      <c r="BA264" s="298"/>
      <c r="BB264" s="298"/>
      <c r="BC264" s="298"/>
      <c r="BD264" s="298"/>
      <c r="BE264" s="298"/>
      <c r="BF264" s="298"/>
      <c r="BG264" s="298"/>
      <c r="BH264" s="298"/>
      <c r="BI264" s="298"/>
      <c r="BJ264" s="298"/>
      <c r="BK264" s="298"/>
      <c r="BL264" s="298"/>
      <c r="BM264" s="298"/>
      <c r="BN264" s="298"/>
      <c r="BO264" s="298"/>
      <c r="BP264" s="298"/>
      <c r="BQ264" s="298"/>
      <c r="BR264" s="298"/>
      <c r="BS264" s="298"/>
      <c r="BT264" s="298"/>
      <c r="BU264" s="298"/>
      <c r="BV264" s="298"/>
      <c r="BW264" s="298"/>
      <c r="BX264" s="298"/>
      <c r="BY264" s="298"/>
      <c r="BZ264" s="298"/>
      <c r="CA264" s="298"/>
      <c r="CB264" s="298"/>
    </row>
    <row r="265" spans="2:80" s="146" customFormat="1" ht="12" x14ac:dyDescent="0.2">
      <c r="B265" s="145" t="s">
        <v>69</v>
      </c>
      <c r="C265" s="56" t="s">
        <v>249</v>
      </c>
      <c r="D265" s="59"/>
      <c r="E265" s="59"/>
      <c r="F265" s="57"/>
      <c r="G265" s="298"/>
      <c r="H265" s="298"/>
      <c r="I265" s="298"/>
      <c r="J265" s="298"/>
      <c r="K265" s="298"/>
      <c r="L265" s="298"/>
      <c r="M265" s="298"/>
      <c r="N265" s="298"/>
      <c r="O265" s="298"/>
      <c r="P265" s="298"/>
      <c r="Q265" s="298"/>
      <c r="R265" s="298"/>
      <c r="S265" s="298"/>
      <c r="T265" s="298"/>
      <c r="U265" s="298"/>
      <c r="V265" s="298"/>
      <c r="W265" s="298"/>
      <c r="X265" s="298"/>
      <c r="Y265" s="298"/>
      <c r="Z265" s="298"/>
      <c r="AA265" s="298"/>
      <c r="AB265" s="298"/>
      <c r="AC265" s="298"/>
      <c r="AD265" s="298"/>
      <c r="AE265" s="298"/>
      <c r="AF265" s="298"/>
      <c r="AG265" s="298"/>
      <c r="AH265" s="298"/>
      <c r="AI265" s="298"/>
      <c r="AJ265" s="298"/>
      <c r="AK265" s="298"/>
      <c r="AL265" s="298"/>
      <c r="AM265" s="298"/>
      <c r="AN265" s="298"/>
      <c r="AO265" s="298"/>
      <c r="AP265" s="298"/>
      <c r="AQ265" s="298"/>
      <c r="AR265" s="298"/>
      <c r="AS265" s="298"/>
      <c r="AT265" s="298"/>
      <c r="AU265" s="298"/>
      <c r="AV265" s="298"/>
      <c r="AW265" s="298"/>
      <c r="AX265" s="298"/>
      <c r="AY265" s="298"/>
      <c r="AZ265" s="298"/>
      <c r="BA265" s="298"/>
      <c r="BB265" s="298"/>
      <c r="BC265" s="298"/>
      <c r="BD265" s="298"/>
      <c r="BE265" s="298"/>
      <c r="BF265" s="298"/>
      <c r="BG265" s="298"/>
      <c r="BH265" s="298"/>
      <c r="BI265" s="298"/>
      <c r="BJ265" s="298"/>
      <c r="BK265" s="298"/>
      <c r="BL265" s="298"/>
      <c r="BM265" s="298"/>
      <c r="BN265" s="298"/>
      <c r="BO265" s="298"/>
      <c r="BP265" s="298"/>
      <c r="BQ265" s="298"/>
      <c r="BR265" s="298"/>
      <c r="BS265" s="298"/>
      <c r="BT265" s="298"/>
      <c r="BU265" s="298"/>
      <c r="BV265" s="298"/>
      <c r="BW265" s="298"/>
      <c r="BX265" s="298"/>
      <c r="BY265" s="298"/>
      <c r="BZ265" s="298"/>
      <c r="CA265" s="298"/>
      <c r="CB265" s="298"/>
    </row>
    <row r="266" spans="2:80" s="146" customFormat="1" ht="12" x14ac:dyDescent="0.2">
      <c r="B266" s="145" t="s">
        <v>67</v>
      </c>
      <c r="C266" s="56" t="s">
        <v>10</v>
      </c>
      <c r="D266" s="58">
        <v>1</v>
      </c>
      <c r="E266" s="59"/>
      <c r="F266" s="57">
        <f>D266*E266</f>
        <v>0</v>
      </c>
      <c r="G266" s="298"/>
      <c r="H266" s="298"/>
      <c r="I266" s="298"/>
      <c r="J266" s="298"/>
      <c r="K266" s="298"/>
      <c r="L266" s="298"/>
      <c r="M266" s="298"/>
      <c r="N266" s="298"/>
      <c r="O266" s="298"/>
      <c r="P266" s="298"/>
      <c r="Q266" s="298"/>
      <c r="R266" s="298"/>
      <c r="S266" s="298"/>
      <c r="T266" s="298"/>
      <c r="U266" s="298"/>
      <c r="V266" s="298"/>
      <c r="W266" s="298"/>
      <c r="X266" s="298"/>
      <c r="Y266" s="298"/>
      <c r="Z266" s="298"/>
      <c r="AA266" s="298"/>
      <c r="AB266" s="298"/>
      <c r="AC266" s="298"/>
      <c r="AD266" s="298"/>
      <c r="AE266" s="298"/>
      <c r="AF266" s="298"/>
      <c r="AG266" s="298"/>
      <c r="AH266" s="298"/>
      <c r="AI266" s="298"/>
      <c r="AJ266" s="298"/>
      <c r="AK266" s="298"/>
      <c r="AL266" s="298"/>
      <c r="AM266" s="298"/>
      <c r="AN266" s="298"/>
      <c r="AO266" s="298"/>
      <c r="AP266" s="298"/>
      <c r="AQ266" s="298"/>
      <c r="AR266" s="298"/>
      <c r="AS266" s="298"/>
      <c r="AT266" s="298"/>
      <c r="AU266" s="298"/>
      <c r="AV266" s="298"/>
      <c r="AW266" s="298"/>
      <c r="AX266" s="298"/>
      <c r="AY266" s="298"/>
      <c r="AZ266" s="298"/>
      <c r="BA266" s="298"/>
      <c r="BB266" s="298"/>
      <c r="BC266" s="298"/>
      <c r="BD266" s="298"/>
      <c r="BE266" s="298"/>
      <c r="BF266" s="298"/>
      <c r="BG266" s="298"/>
      <c r="BH266" s="298"/>
      <c r="BI266" s="298"/>
      <c r="BJ266" s="298"/>
      <c r="BK266" s="298"/>
      <c r="BL266" s="298"/>
      <c r="BM266" s="298"/>
      <c r="BN266" s="298"/>
      <c r="BO266" s="298"/>
      <c r="BP266" s="298"/>
      <c r="BQ266" s="298"/>
      <c r="BR266" s="298"/>
      <c r="BS266" s="298"/>
      <c r="BT266" s="298"/>
      <c r="BU266" s="298"/>
      <c r="BV266" s="298"/>
      <c r="BW266" s="298"/>
      <c r="BX266" s="298"/>
      <c r="BY266" s="298"/>
      <c r="BZ266" s="298"/>
      <c r="CA266" s="298"/>
      <c r="CB266" s="298"/>
    </row>
    <row r="267" spans="2:80" s="146" customFormat="1" ht="12" x14ac:dyDescent="0.2">
      <c r="B267" s="145"/>
      <c r="C267" s="56"/>
      <c r="D267" s="58"/>
      <c r="E267" s="59"/>
      <c r="F267" s="57"/>
      <c r="G267" s="298"/>
      <c r="H267" s="298"/>
      <c r="I267" s="298"/>
      <c r="J267" s="298"/>
      <c r="K267" s="298"/>
      <c r="L267" s="298"/>
      <c r="M267" s="298"/>
      <c r="N267" s="298"/>
      <c r="O267" s="298"/>
      <c r="P267" s="298"/>
      <c r="Q267" s="298"/>
      <c r="R267" s="298"/>
      <c r="S267" s="298"/>
      <c r="T267" s="298"/>
      <c r="U267" s="298"/>
      <c r="V267" s="298"/>
      <c r="W267" s="298"/>
      <c r="X267" s="298"/>
      <c r="Y267" s="298"/>
      <c r="Z267" s="298"/>
      <c r="AA267" s="298"/>
      <c r="AB267" s="298"/>
      <c r="AC267" s="298"/>
      <c r="AD267" s="298"/>
      <c r="AE267" s="298"/>
      <c r="AF267" s="298"/>
      <c r="AG267" s="298"/>
      <c r="AH267" s="298"/>
      <c r="AI267" s="298"/>
      <c r="AJ267" s="298"/>
      <c r="AK267" s="298"/>
      <c r="AL267" s="298"/>
      <c r="AM267" s="298"/>
      <c r="AN267" s="298"/>
      <c r="AO267" s="298"/>
      <c r="AP267" s="298"/>
      <c r="AQ267" s="298"/>
      <c r="AR267" s="298"/>
      <c r="AS267" s="298"/>
      <c r="AT267" s="298"/>
      <c r="AU267" s="298"/>
      <c r="AV267" s="298"/>
      <c r="AW267" s="298"/>
      <c r="AX267" s="298"/>
      <c r="AY267" s="298"/>
      <c r="AZ267" s="298"/>
      <c r="BA267" s="298"/>
      <c r="BB267" s="298"/>
      <c r="BC267" s="298"/>
      <c r="BD267" s="298"/>
      <c r="BE267" s="298"/>
      <c r="BF267" s="298"/>
      <c r="BG267" s="298"/>
      <c r="BH267" s="298"/>
      <c r="BI267" s="298"/>
      <c r="BJ267" s="298"/>
      <c r="BK267" s="298"/>
      <c r="BL267" s="298"/>
      <c r="BM267" s="298"/>
      <c r="BN267" s="298"/>
      <c r="BO267" s="298"/>
      <c r="BP267" s="298"/>
      <c r="BQ267" s="298"/>
      <c r="BR267" s="298"/>
      <c r="BS267" s="298"/>
      <c r="BT267" s="298"/>
      <c r="BU267" s="298"/>
      <c r="BV267" s="298"/>
      <c r="BW267" s="298"/>
      <c r="BX267" s="298"/>
      <c r="BY267" s="298"/>
      <c r="BZ267" s="298"/>
      <c r="CA267" s="298"/>
      <c r="CB267" s="298"/>
    </row>
    <row r="268" spans="2:80" ht="38.25" x14ac:dyDescent="0.2">
      <c r="B268" s="45" t="s">
        <v>248</v>
      </c>
      <c r="C268" s="31" t="s">
        <v>247</v>
      </c>
    </row>
    <row r="269" spans="2:80" s="146" customFormat="1" ht="36" x14ac:dyDescent="0.2">
      <c r="B269" s="145" t="s">
        <v>67</v>
      </c>
      <c r="C269" s="43" t="s">
        <v>246</v>
      </c>
      <c r="D269" s="59"/>
      <c r="E269" s="59"/>
      <c r="F269" s="57"/>
      <c r="G269" s="298"/>
      <c r="H269" s="298"/>
      <c r="I269" s="298"/>
      <c r="J269" s="298"/>
      <c r="K269" s="298"/>
      <c r="L269" s="298"/>
      <c r="M269" s="298"/>
      <c r="N269" s="298"/>
      <c r="O269" s="298"/>
      <c r="P269" s="298"/>
      <c r="Q269" s="298"/>
      <c r="R269" s="298"/>
      <c r="S269" s="298"/>
      <c r="T269" s="298"/>
      <c r="U269" s="298"/>
      <c r="V269" s="298"/>
      <c r="W269" s="298"/>
      <c r="X269" s="298"/>
      <c r="Y269" s="298"/>
      <c r="Z269" s="298"/>
      <c r="AA269" s="298"/>
      <c r="AB269" s="298"/>
      <c r="AC269" s="298"/>
      <c r="AD269" s="298"/>
      <c r="AE269" s="298"/>
      <c r="AF269" s="298"/>
      <c r="AG269" s="298"/>
      <c r="AH269" s="298"/>
      <c r="AI269" s="298"/>
      <c r="AJ269" s="298"/>
      <c r="AK269" s="298"/>
      <c r="AL269" s="298"/>
      <c r="AM269" s="298"/>
      <c r="AN269" s="298"/>
      <c r="AO269" s="298"/>
      <c r="AP269" s="298"/>
      <c r="AQ269" s="298"/>
      <c r="AR269" s="298"/>
      <c r="AS269" s="298"/>
      <c r="AT269" s="298"/>
      <c r="AU269" s="298"/>
      <c r="AV269" s="298"/>
      <c r="AW269" s="298"/>
      <c r="AX269" s="298"/>
      <c r="AY269" s="298"/>
      <c r="AZ269" s="298"/>
      <c r="BA269" s="298"/>
      <c r="BB269" s="298"/>
      <c r="BC269" s="298"/>
      <c r="BD269" s="298"/>
      <c r="BE269" s="298"/>
      <c r="BF269" s="298"/>
      <c r="BG269" s="298"/>
      <c r="BH269" s="298"/>
      <c r="BI269" s="298"/>
      <c r="BJ269" s="298"/>
      <c r="BK269" s="298"/>
      <c r="BL269" s="298"/>
      <c r="BM269" s="298"/>
      <c r="BN269" s="298"/>
      <c r="BO269" s="298"/>
      <c r="BP269" s="298"/>
      <c r="BQ269" s="298"/>
      <c r="BR269" s="298"/>
      <c r="BS269" s="298"/>
      <c r="BT269" s="298"/>
      <c r="BU269" s="298"/>
      <c r="BV269" s="298"/>
      <c r="BW269" s="298"/>
      <c r="BX269" s="298"/>
      <c r="BY269" s="298"/>
      <c r="BZ269" s="298"/>
      <c r="CA269" s="298"/>
      <c r="CB269" s="298"/>
    </row>
    <row r="270" spans="2:80" s="146" customFormat="1" ht="12" x14ac:dyDescent="0.2">
      <c r="B270" s="145" t="s">
        <v>75</v>
      </c>
      <c r="C270" s="55" t="s">
        <v>245</v>
      </c>
      <c r="D270" s="59"/>
      <c r="E270" s="59"/>
      <c r="F270" s="57"/>
      <c r="G270" s="298"/>
      <c r="H270" s="298"/>
      <c r="I270" s="298"/>
      <c r="J270" s="298"/>
      <c r="K270" s="298"/>
      <c r="L270" s="298"/>
      <c r="M270" s="298"/>
      <c r="N270" s="298"/>
      <c r="O270" s="298"/>
      <c r="P270" s="298"/>
      <c r="Q270" s="298"/>
      <c r="R270" s="298"/>
      <c r="S270" s="298"/>
      <c r="T270" s="298"/>
      <c r="U270" s="298"/>
      <c r="V270" s="298"/>
      <c r="W270" s="298"/>
      <c r="X270" s="298"/>
      <c r="Y270" s="298"/>
      <c r="Z270" s="298"/>
      <c r="AA270" s="298"/>
      <c r="AB270" s="298"/>
      <c r="AC270" s="298"/>
      <c r="AD270" s="298"/>
      <c r="AE270" s="298"/>
      <c r="AF270" s="298"/>
      <c r="AG270" s="298"/>
      <c r="AH270" s="298"/>
      <c r="AI270" s="298"/>
      <c r="AJ270" s="298"/>
      <c r="AK270" s="298"/>
      <c r="AL270" s="298"/>
      <c r="AM270" s="298"/>
      <c r="AN270" s="298"/>
      <c r="AO270" s="298"/>
      <c r="AP270" s="298"/>
      <c r="AQ270" s="298"/>
      <c r="AR270" s="298"/>
      <c r="AS270" s="298"/>
      <c r="AT270" s="298"/>
      <c r="AU270" s="298"/>
      <c r="AV270" s="298"/>
      <c r="AW270" s="298"/>
      <c r="AX270" s="298"/>
      <c r="AY270" s="298"/>
      <c r="AZ270" s="298"/>
      <c r="BA270" s="298"/>
      <c r="BB270" s="298"/>
      <c r="BC270" s="298"/>
      <c r="BD270" s="298"/>
      <c r="BE270" s="298"/>
      <c r="BF270" s="298"/>
      <c r="BG270" s="298"/>
      <c r="BH270" s="298"/>
      <c r="BI270" s="298"/>
      <c r="BJ270" s="298"/>
      <c r="BK270" s="298"/>
      <c r="BL270" s="298"/>
      <c r="BM270" s="298"/>
      <c r="BN270" s="298"/>
      <c r="BO270" s="298"/>
      <c r="BP270" s="298"/>
      <c r="BQ270" s="298"/>
      <c r="BR270" s="298"/>
      <c r="BS270" s="298"/>
      <c r="BT270" s="298"/>
      <c r="BU270" s="298"/>
      <c r="BV270" s="298"/>
      <c r="BW270" s="298"/>
      <c r="BX270" s="298"/>
      <c r="BY270" s="298"/>
      <c r="BZ270" s="298"/>
      <c r="CA270" s="298"/>
      <c r="CB270" s="298"/>
    </row>
    <row r="271" spans="2:80" s="146" customFormat="1" ht="12" x14ac:dyDescent="0.2">
      <c r="B271" s="145"/>
      <c r="C271" s="56" t="s">
        <v>85</v>
      </c>
      <c r="D271" s="58">
        <v>24</v>
      </c>
      <c r="E271" s="59"/>
      <c r="F271" s="57">
        <f>D271*E271</f>
        <v>0</v>
      </c>
      <c r="G271" s="298"/>
      <c r="H271" s="298"/>
      <c r="I271" s="298"/>
      <c r="J271" s="298"/>
      <c r="K271" s="298"/>
      <c r="L271" s="298"/>
      <c r="M271" s="298"/>
      <c r="N271" s="298"/>
      <c r="O271" s="298"/>
      <c r="P271" s="298"/>
      <c r="Q271" s="298"/>
      <c r="R271" s="298"/>
      <c r="S271" s="298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  <c r="AH271" s="298"/>
      <c r="AI271" s="298"/>
      <c r="AJ271" s="298"/>
      <c r="AK271" s="298"/>
      <c r="AL271" s="298"/>
      <c r="AM271" s="298"/>
      <c r="AN271" s="298"/>
      <c r="AO271" s="298"/>
      <c r="AP271" s="298"/>
      <c r="AQ271" s="298"/>
      <c r="AR271" s="298"/>
      <c r="AS271" s="298"/>
      <c r="AT271" s="298"/>
      <c r="AU271" s="298"/>
      <c r="AV271" s="298"/>
      <c r="AW271" s="298"/>
      <c r="AX271" s="298"/>
      <c r="AY271" s="298"/>
      <c r="AZ271" s="298"/>
      <c r="BA271" s="298"/>
      <c r="BB271" s="298"/>
      <c r="BC271" s="298"/>
      <c r="BD271" s="298"/>
      <c r="BE271" s="298"/>
      <c r="BF271" s="298"/>
      <c r="BG271" s="298"/>
      <c r="BH271" s="298"/>
      <c r="BI271" s="298"/>
      <c r="BJ271" s="298"/>
      <c r="BK271" s="298"/>
      <c r="BL271" s="298"/>
      <c r="BM271" s="298"/>
      <c r="BN271" s="298"/>
      <c r="BO271" s="298"/>
      <c r="BP271" s="298"/>
      <c r="BQ271" s="298"/>
      <c r="BR271" s="298"/>
      <c r="BS271" s="298"/>
      <c r="BT271" s="298"/>
      <c r="BU271" s="298"/>
      <c r="BV271" s="298"/>
      <c r="BW271" s="298"/>
      <c r="BX271" s="298"/>
      <c r="BY271" s="298"/>
      <c r="BZ271" s="298"/>
      <c r="CA271" s="298"/>
      <c r="CB271" s="298"/>
    </row>
    <row r="272" spans="2:80" s="146" customFormat="1" ht="12" x14ac:dyDescent="0.2">
      <c r="B272" s="145" t="s">
        <v>69</v>
      </c>
      <c r="C272" s="55" t="s">
        <v>244</v>
      </c>
      <c r="D272" s="59"/>
      <c r="E272" s="59"/>
      <c r="F272" s="57"/>
      <c r="G272" s="298"/>
      <c r="H272" s="298"/>
      <c r="I272" s="298"/>
      <c r="J272" s="298"/>
      <c r="K272" s="298"/>
      <c r="L272" s="298"/>
      <c r="M272" s="298"/>
      <c r="N272" s="298"/>
      <c r="O272" s="298"/>
      <c r="P272" s="298"/>
      <c r="Q272" s="298"/>
      <c r="R272" s="298"/>
      <c r="S272" s="298"/>
      <c r="T272" s="298"/>
      <c r="U272" s="298"/>
      <c r="V272" s="298"/>
      <c r="W272" s="298"/>
      <c r="X272" s="298"/>
      <c r="Y272" s="298"/>
      <c r="Z272" s="298"/>
      <c r="AA272" s="298"/>
      <c r="AB272" s="298"/>
      <c r="AC272" s="298"/>
      <c r="AD272" s="298"/>
      <c r="AE272" s="298"/>
      <c r="AF272" s="298"/>
      <c r="AG272" s="298"/>
      <c r="AH272" s="298"/>
      <c r="AI272" s="298"/>
      <c r="AJ272" s="298"/>
      <c r="AK272" s="298"/>
      <c r="AL272" s="298"/>
      <c r="AM272" s="298"/>
      <c r="AN272" s="298"/>
      <c r="AO272" s="298"/>
      <c r="AP272" s="298"/>
      <c r="AQ272" s="298"/>
      <c r="AR272" s="298"/>
      <c r="AS272" s="298"/>
      <c r="AT272" s="298"/>
      <c r="AU272" s="298"/>
      <c r="AV272" s="298"/>
      <c r="AW272" s="298"/>
      <c r="AX272" s="298"/>
      <c r="AY272" s="298"/>
      <c r="AZ272" s="298"/>
      <c r="BA272" s="298"/>
      <c r="BB272" s="298"/>
      <c r="BC272" s="298"/>
      <c r="BD272" s="298"/>
      <c r="BE272" s="298"/>
      <c r="BF272" s="298"/>
      <c r="BG272" s="298"/>
      <c r="BH272" s="298"/>
      <c r="BI272" s="298"/>
      <c r="BJ272" s="298"/>
      <c r="BK272" s="298"/>
      <c r="BL272" s="298"/>
      <c r="BM272" s="298"/>
      <c r="BN272" s="298"/>
      <c r="BO272" s="298"/>
      <c r="BP272" s="298"/>
      <c r="BQ272" s="298"/>
      <c r="BR272" s="298"/>
      <c r="BS272" s="298"/>
      <c r="BT272" s="298"/>
      <c r="BU272" s="298"/>
      <c r="BV272" s="298"/>
      <c r="BW272" s="298"/>
      <c r="BX272" s="298"/>
      <c r="BY272" s="298"/>
      <c r="BZ272" s="298"/>
      <c r="CA272" s="298"/>
      <c r="CB272" s="298"/>
    </row>
    <row r="273" spans="2:80" s="146" customFormat="1" ht="12" x14ac:dyDescent="0.2">
      <c r="B273" s="145"/>
      <c r="C273" s="56" t="s">
        <v>85</v>
      </c>
      <c r="D273" s="58">
        <v>5</v>
      </c>
      <c r="E273" s="59"/>
      <c r="F273" s="57">
        <f>D273*E273</f>
        <v>0</v>
      </c>
      <c r="G273" s="298"/>
      <c r="H273" s="298"/>
      <c r="I273" s="298"/>
      <c r="J273" s="298"/>
      <c r="K273" s="298"/>
      <c r="L273" s="298"/>
      <c r="M273" s="298"/>
      <c r="N273" s="298"/>
      <c r="O273" s="298"/>
      <c r="P273" s="298"/>
      <c r="Q273" s="298"/>
      <c r="R273" s="298"/>
      <c r="S273" s="298"/>
      <c r="T273" s="298"/>
      <c r="U273" s="298"/>
      <c r="V273" s="298"/>
      <c r="W273" s="298"/>
      <c r="X273" s="298"/>
      <c r="Y273" s="298"/>
      <c r="Z273" s="298"/>
      <c r="AA273" s="298"/>
      <c r="AB273" s="298"/>
      <c r="AC273" s="298"/>
      <c r="AD273" s="298"/>
      <c r="AE273" s="298"/>
      <c r="AF273" s="298"/>
      <c r="AG273" s="298"/>
      <c r="AH273" s="298"/>
      <c r="AI273" s="298"/>
      <c r="AJ273" s="298"/>
      <c r="AK273" s="298"/>
      <c r="AL273" s="298"/>
      <c r="AM273" s="298"/>
      <c r="AN273" s="298"/>
      <c r="AO273" s="298"/>
      <c r="AP273" s="298"/>
      <c r="AQ273" s="298"/>
      <c r="AR273" s="298"/>
      <c r="AS273" s="298"/>
      <c r="AT273" s="298"/>
      <c r="AU273" s="298"/>
      <c r="AV273" s="298"/>
      <c r="AW273" s="298"/>
      <c r="AX273" s="298"/>
      <c r="AY273" s="298"/>
      <c r="AZ273" s="298"/>
      <c r="BA273" s="298"/>
      <c r="BB273" s="298"/>
      <c r="BC273" s="298"/>
      <c r="BD273" s="298"/>
      <c r="BE273" s="298"/>
      <c r="BF273" s="298"/>
      <c r="BG273" s="298"/>
      <c r="BH273" s="298"/>
      <c r="BI273" s="298"/>
      <c r="BJ273" s="298"/>
      <c r="BK273" s="298"/>
      <c r="BL273" s="298"/>
      <c r="BM273" s="298"/>
      <c r="BN273" s="298"/>
      <c r="BO273" s="298"/>
      <c r="BP273" s="298"/>
      <c r="BQ273" s="298"/>
      <c r="BR273" s="298"/>
      <c r="BS273" s="298"/>
      <c r="BT273" s="298"/>
      <c r="BU273" s="298"/>
      <c r="BV273" s="298"/>
      <c r="BW273" s="298"/>
      <c r="BX273" s="298"/>
      <c r="BY273" s="298"/>
      <c r="BZ273" s="298"/>
      <c r="CA273" s="298"/>
      <c r="CB273" s="298"/>
    </row>
    <row r="274" spans="2:80" s="146" customFormat="1" ht="12" x14ac:dyDescent="0.2">
      <c r="B274" s="145"/>
      <c r="C274" s="56"/>
      <c r="D274" s="58"/>
      <c r="E274" s="59"/>
      <c r="F274" s="57"/>
      <c r="G274" s="298"/>
      <c r="H274" s="298"/>
      <c r="I274" s="298"/>
      <c r="J274" s="298"/>
      <c r="K274" s="298"/>
      <c r="L274" s="298"/>
      <c r="M274" s="298"/>
      <c r="N274" s="298"/>
      <c r="O274" s="298"/>
      <c r="P274" s="298"/>
      <c r="Q274" s="298"/>
      <c r="R274" s="298"/>
      <c r="S274" s="298"/>
      <c r="T274" s="298"/>
      <c r="U274" s="298"/>
      <c r="V274" s="298"/>
      <c r="W274" s="298"/>
      <c r="X274" s="298"/>
      <c r="Y274" s="298"/>
      <c r="Z274" s="298"/>
      <c r="AA274" s="298"/>
      <c r="AB274" s="298"/>
      <c r="AC274" s="298"/>
      <c r="AD274" s="298"/>
      <c r="AE274" s="298"/>
      <c r="AF274" s="298"/>
      <c r="AG274" s="298"/>
      <c r="AH274" s="298"/>
      <c r="AI274" s="298"/>
      <c r="AJ274" s="298"/>
      <c r="AK274" s="298"/>
      <c r="AL274" s="298"/>
      <c r="AM274" s="298"/>
      <c r="AN274" s="298"/>
      <c r="AO274" s="298"/>
      <c r="AP274" s="298"/>
      <c r="AQ274" s="298"/>
      <c r="AR274" s="298"/>
      <c r="AS274" s="298"/>
      <c r="AT274" s="298"/>
      <c r="AU274" s="298"/>
      <c r="AV274" s="298"/>
      <c r="AW274" s="298"/>
      <c r="AX274" s="298"/>
      <c r="AY274" s="298"/>
      <c r="AZ274" s="298"/>
      <c r="BA274" s="298"/>
      <c r="BB274" s="298"/>
      <c r="BC274" s="298"/>
      <c r="BD274" s="298"/>
      <c r="BE274" s="298"/>
      <c r="BF274" s="298"/>
      <c r="BG274" s="298"/>
      <c r="BH274" s="298"/>
      <c r="BI274" s="298"/>
      <c r="BJ274" s="298"/>
      <c r="BK274" s="298"/>
      <c r="BL274" s="298"/>
      <c r="BM274" s="298"/>
      <c r="BN274" s="298"/>
      <c r="BO274" s="298"/>
      <c r="BP274" s="298"/>
      <c r="BQ274" s="298"/>
      <c r="BR274" s="298"/>
      <c r="BS274" s="298"/>
      <c r="BT274" s="298"/>
      <c r="BU274" s="298"/>
      <c r="BV274" s="298"/>
      <c r="BW274" s="298"/>
      <c r="BX274" s="298"/>
      <c r="BY274" s="298"/>
      <c r="BZ274" s="298"/>
      <c r="CA274" s="298"/>
      <c r="CB274" s="298"/>
    </row>
    <row r="275" spans="2:80" ht="63.75" x14ac:dyDescent="0.2">
      <c r="B275" s="147" t="s">
        <v>243</v>
      </c>
      <c r="C275" s="31" t="s">
        <v>242</v>
      </c>
    </row>
    <row r="276" spans="2:80" s="146" customFormat="1" ht="12" x14ac:dyDescent="0.2">
      <c r="B276" s="148" t="s">
        <v>75</v>
      </c>
      <c r="C276" s="43" t="s">
        <v>241</v>
      </c>
      <c r="D276" s="59"/>
      <c r="E276" s="59"/>
      <c r="F276" s="57"/>
      <c r="G276" s="298"/>
      <c r="H276" s="298"/>
      <c r="I276" s="298"/>
      <c r="J276" s="298"/>
      <c r="K276" s="298"/>
      <c r="L276" s="298"/>
      <c r="M276" s="298"/>
      <c r="N276" s="298"/>
      <c r="O276" s="298"/>
      <c r="P276" s="298"/>
      <c r="Q276" s="298"/>
      <c r="R276" s="298"/>
      <c r="S276" s="298"/>
      <c r="T276" s="298"/>
      <c r="U276" s="298"/>
      <c r="V276" s="298"/>
      <c r="W276" s="298"/>
      <c r="X276" s="298"/>
      <c r="Y276" s="298"/>
      <c r="Z276" s="298"/>
      <c r="AA276" s="298"/>
      <c r="AB276" s="298"/>
      <c r="AC276" s="298"/>
      <c r="AD276" s="298"/>
      <c r="AE276" s="298"/>
      <c r="AF276" s="298"/>
      <c r="AG276" s="298"/>
      <c r="AH276" s="298"/>
      <c r="AI276" s="298"/>
      <c r="AJ276" s="298"/>
      <c r="AK276" s="298"/>
      <c r="AL276" s="298"/>
      <c r="AM276" s="298"/>
      <c r="AN276" s="298"/>
      <c r="AO276" s="298"/>
      <c r="AP276" s="298"/>
      <c r="AQ276" s="298"/>
      <c r="AR276" s="298"/>
      <c r="AS276" s="298"/>
      <c r="AT276" s="298"/>
      <c r="AU276" s="298"/>
      <c r="AV276" s="298"/>
      <c r="AW276" s="298"/>
      <c r="AX276" s="298"/>
      <c r="AY276" s="298"/>
      <c r="AZ276" s="298"/>
      <c r="BA276" s="298"/>
      <c r="BB276" s="298"/>
      <c r="BC276" s="298"/>
      <c r="BD276" s="298"/>
      <c r="BE276" s="298"/>
      <c r="BF276" s="298"/>
      <c r="BG276" s="298"/>
      <c r="BH276" s="298"/>
      <c r="BI276" s="298"/>
      <c r="BJ276" s="298"/>
      <c r="BK276" s="298"/>
      <c r="BL276" s="298"/>
      <c r="BM276" s="298"/>
      <c r="BN276" s="298"/>
      <c r="BO276" s="298"/>
      <c r="BP276" s="298"/>
      <c r="BQ276" s="298"/>
      <c r="BR276" s="298"/>
      <c r="BS276" s="298"/>
      <c r="BT276" s="298"/>
      <c r="BU276" s="298"/>
      <c r="BV276" s="298"/>
      <c r="BW276" s="298"/>
      <c r="BX276" s="298"/>
      <c r="BY276" s="298"/>
      <c r="BZ276" s="298"/>
      <c r="CA276" s="298"/>
      <c r="CB276" s="298"/>
    </row>
    <row r="277" spans="2:80" s="146" customFormat="1" ht="12" x14ac:dyDescent="0.2">
      <c r="B277" s="145"/>
      <c r="C277" s="56" t="s">
        <v>10</v>
      </c>
      <c r="D277" s="59">
        <v>1</v>
      </c>
      <c r="E277" s="59"/>
      <c r="F277" s="57">
        <f>D277*E277</f>
        <v>0</v>
      </c>
      <c r="G277" s="298"/>
      <c r="H277" s="298"/>
      <c r="I277" s="298"/>
      <c r="J277" s="298"/>
      <c r="K277" s="298"/>
      <c r="L277" s="298"/>
      <c r="M277" s="298"/>
      <c r="N277" s="298"/>
      <c r="O277" s="298"/>
      <c r="P277" s="298"/>
      <c r="Q277" s="298"/>
      <c r="R277" s="298"/>
      <c r="S277" s="298"/>
      <c r="T277" s="298"/>
      <c r="U277" s="298"/>
      <c r="V277" s="298"/>
      <c r="W277" s="298"/>
      <c r="X277" s="298"/>
      <c r="Y277" s="298"/>
      <c r="Z277" s="298"/>
      <c r="AA277" s="298"/>
      <c r="AB277" s="298"/>
      <c r="AC277" s="298"/>
      <c r="AD277" s="298"/>
      <c r="AE277" s="298"/>
      <c r="AF277" s="298"/>
      <c r="AG277" s="298"/>
      <c r="AH277" s="298"/>
      <c r="AI277" s="298"/>
      <c r="AJ277" s="298"/>
      <c r="AK277" s="298"/>
      <c r="AL277" s="298"/>
      <c r="AM277" s="298"/>
      <c r="AN277" s="298"/>
      <c r="AO277" s="298"/>
      <c r="AP277" s="298"/>
      <c r="AQ277" s="298"/>
      <c r="AR277" s="298"/>
      <c r="AS277" s="298"/>
      <c r="AT277" s="298"/>
      <c r="AU277" s="298"/>
      <c r="AV277" s="298"/>
      <c r="AW277" s="298"/>
      <c r="AX277" s="298"/>
      <c r="AY277" s="298"/>
      <c r="AZ277" s="298"/>
      <c r="BA277" s="298"/>
      <c r="BB277" s="298"/>
      <c r="BC277" s="298"/>
      <c r="BD277" s="298"/>
      <c r="BE277" s="298"/>
      <c r="BF277" s="298"/>
      <c r="BG277" s="298"/>
      <c r="BH277" s="298"/>
      <c r="BI277" s="298"/>
      <c r="BJ277" s="298"/>
      <c r="BK277" s="298"/>
      <c r="BL277" s="298"/>
      <c r="BM277" s="298"/>
      <c r="BN277" s="298"/>
      <c r="BO277" s="298"/>
      <c r="BP277" s="298"/>
      <c r="BQ277" s="298"/>
      <c r="BR277" s="298"/>
      <c r="BS277" s="298"/>
      <c r="BT277" s="298"/>
      <c r="BU277" s="298"/>
      <c r="BV277" s="298"/>
      <c r="BW277" s="298"/>
      <c r="BX277" s="298"/>
      <c r="BY277" s="298"/>
      <c r="BZ277" s="298"/>
      <c r="CA277" s="298"/>
      <c r="CB277" s="298"/>
    </row>
    <row r="278" spans="2:80" s="107" customFormat="1" ht="8.25" x14ac:dyDescent="0.15">
      <c r="B278" s="49"/>
      <c r="C278" s="48"/>
      <c r="D278" s="46"/>
      <c r="E278" s="46"/>
      <c r="F278" s="47"/>
      <c r="G278" s="297"/>
      <c r="H278" s="297"/>
      <c r="I278" s="297"/>
      <c r="J278" s="297"/>
      <c r="K278" s="297"/>
      <c r="L278" s="297"/>
      <c r="M278" s="297"/>
      <c r="N278" s="297"/>
      <c r="O278" s="297"/>
      <c r="P278" s="297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  <c r="AA278" s="297"/>
      <c r="AB278" s="297"/>
      <c r="AC278" s="297"/>
      <c r="AD278" s="297"/>
      <c r="AE278" s="297"/>
      <c r="AF278" s="297"/>
      <c r="AG278" s="297"/>
      <c r="AH278" s="297"/>
      <c r="AI278" s="297"/>
      <c r="AJ278" s="297"/>
      <c r="AK278" s="297"/>
      <c r="AL278" s="297"/>
      <c r="AM278" s="297"/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297"/>
      <c r="BS278" s="297"/>
      <c r="BT278" s="297"/>
      <c r="BU278" s="297"/>
      <c r="BV278" s="297"/>
      <c r="BW278" s="297"/>
      <c r="BX278" s="297"/>
      <c r="BY278" s="297"/>
      <c r="BZ278" s="297"/>
      <c r="CA278" s="297"/>
      <c r="CB278" s="297"/>
    </row>
    <row r="279" spans="2:80" ht="25.5" x14ac:dyDescent="0.2">
      <c r="B279" s="147" t="s">
        <v>240</v>
      </c>
      <c r="C279" s="38" t="s">
        <v>239</v>
      </c>
    </row>
    <row r="280" spans="2:80" s="146" customFormat="1" ht="12" x14ac:dyDescent="0.2">
      <c r="B280" s="148" t="s">
        <v>75</v>
      </c>
      <c r="C280" s="56" t="s">
        <v>238</v>
      </c>
      <c r="D280" s="59"/>
      <c r="E280" s="59"/>
      <c r="F280" s="57"/>
      <c r="G280" s="298"/>
      <c r="H280" s="298"/>
      <c r="I280" s="298"/>
      <c r="J280" s="298"/>
      <c r="K280" s="298"/>
      <c r="L280" s="298"/>
      <c r="M280" s="298"/>
      <c r="N280" s="298"/>
      <c r="O280" s="298"/>
      <c r="P280" s="298"/>
      <c r="Q280" s="298"/>
      <c r="R280" s="298"/>
      <c r="S280" s="298"/>
      <c r="T280" s="298"/>
      <c r="U280" s="298"/>
      <c r="V280" s="298"/>
      <c r="W280" s="298"/>
      <c r="X280" s="298"/>
      <c r="Y280" s="298"/>
      <c r="Z280" s="298"/>
      <c r="AA280" s="298"/>
      <c r="AB280" s="298"/>
      <c r="AC280" s="298"/>
      <c r="AD280" s="298"/>
      <c r="AE280" s="298"/>
      <c r="AF280" s="298"/>
      <c r="AG280" s="298"/>
      <c r="AH280" s="298"/>
      <c r="AI280" s="298"/>
      <c r="AJ280" s="298"/>
      <c r="AK280" s="298"/>
      <c r="AL280" s="298"/>
      <c r="AM280" s="298"/>
      <c r="AN280" s="298"/>
      <c r="AO280" s="298"/>
      <c r="AP280" s="298"/>
      <c r="AQ280" s="298"/>
      <c r="AR280" s="298"/>
      <c r="AS280" s="298"/>
      <c r="AT280" s="298"/>
      <c r="AU280" s="298"/>
      <c r="AV280" s="298"/>
      <c r="AW280" s="298"/>
      <c r="AX280" s="298"/>
      <c r="AY280" s="298"/>
      <c r="AZ280" s="298"/>
      <c r="BA280" s="298"/>
      <c r="BB280" s="298"/>
      <c r="BC280" s="298"/>
      <c r="BD280" s="298"/>
      <c r="BE280" s="298"/>
      <c r="BF280" s="298"/>
      <c r="BG280" s="298"/>
      <c r="BH280" s="298"/>
      <c r="BI280" s="298"/>
      <c r="BJ280" s="298"/>
      <c r="BK280" s="298"/>
      <c r="BL280" s="298"/>
      <c r="BM280" s="298"/>
      <c r="BN280" s="298"/>
      <c r="BO280" s="298"/>
      <c r="BP280" s="298"/>
      <c r="BQ280" s="298"/>
      <c r="BR280" s="298"/>
      <c r="BS280" s="298"/>
      <c r="BT280" s="298"/>
      <c r="BU280" s="298"/>
      <c r="BV280" s="298"/>
      <c r="BW280" s="298"/>
      <c r="BX280" s="298"/>
      <c r="BY280" s="298"/>
      <c r="BZ280" s="298"/>
      <c r="CA280" s="298"/>
      <c r="CB280" s="298"/>
    </row>
    <row r="281" spans="2:80" s="146" customFormat="1" ht="12" x14ac:dyDescent="0.2">
      <c r="B281" s="145"/>
      <c r="C281" s="56" t="s">
        <v>230</v>
      </c>
      <c r="D281" s="59">
        <v>2</v>
      </c>
      <c r="E281" s="59"/>
      <c r="F281" s="57">
        <f>D281*E281</f>
        <v>0</v>
      </c>
      <c r="G281" s="298"/>
      <c r="H281" s="298"/>
      <c r="I281" s="298"/>
      <c r="J281" s="298"/>
      <c r="K281" s="298"/>
      <c r="L281" s="298"/>
      <c r="M281" s="298"/>
      <c r="N281" s="298"/>
      <c r="O281" s="298"/>
      <c r="P281" s="298"/>
      <c r="Q281" s="298"/>
      <c r="R281" s="298"/>
      <c r="S281" s="298"/>
      <c r="T281" s="298"/>
      <c r="U281" s="298"/>
      <c r="V281" s="298"/>
      <c r="W281" s="298"/>
      <c r="X281" s="298"/>
      <c r="Y281" s="298"/>
      <c r="Z281" s="298"/>
      <c r="AA281" s="298"/>
      <c r="AB281" s="298"/>
      <c r="AC281" s="298"/>
      <c r="AD281" s="298"/>
      <c r="AE281" s="298"/>
      <c r="AF281" s="298"/>
      <c r="AG281" s="298"/>
      <c r="AH281" s="298"/>
      <c r="AI281" s="298"/>
      <c r="AJ281" s="298"/>
      <c r="AK281" s="298"/>
      <c r="AL281" s="298"/>
      <c r="AM281" s="298"/>
      <c r="AN281" s="298"/>
      <c r="AO281" s="298"/>
      <c r="AP281" s="298"/>
      <c r="AQ281" s="298"/>
      <c r="AR281" s="298"/>
      <c r="AS281" s="298"/>
      <c r="AT281" s="298"/>
      <c r="AU281" s="298"/>
      <c r="AV281" s="298"/>
      <c r="AW281" s="298"/>
      <c r="AX281" s="298"/>
      <c r="AY281" s="298"/>
      <c r="AZ281" s="298"/>
      <c r="BA281" s="298"/>
      <c r="BB281" s="298"/>
      <c r="BC281" s="298"/>
      <c r="BD281" s="298"/>
      <c r="BE281" s="298"/>
      <c r="BF281" s="298"/>
      <c r="BG281" s="298"/>
      <c r="BH281" s="298"/>
      <c r="BI281" s="298"/>
      <c r="BJ281" s="298"/>
      <c r="BK281" s="298"/>
      <c r="BL281" s="298"/>
      <c r="BM281" s="298"/>
      <c r="BN281" s="298"/>
      <c r="BO281" s="298"/>
      <c r="BP281" s="298"/>
      <c r="BQ281" s="298"/>
      <c r="BR281" s="298"/>
      <c r="BS281" s="298"/>
      <c r="BT281" s="298"/>
      <c r="BU281" s="298"/>
      <c r="BV281" s="298"/>
      <c r="BW281" s="298"/>
      <c r="BX281" s="298"/>
      <c r="BY281" s="298"/>
      <c r="BZ281" s="298"/>
      <c r="CA281" s="298"/>
      <c r="CB281" s="298"/>
    </row>
    <row r="282" spans="2:80" s="146" customFormat="1" ht="12" x14ac:dyDescent="0.2">
      <c r="B282" s="148" t="s">
        <v>69</v>
      </c>
      <c r="C282" s="56" t="s">
        <v>237</v>
      </c>
      <c r="D282" s="59"/>
      <c r="E282" s="59"/>
      <c r="F282" s="57"/>
      <c r="G282" s="298"/>
      <c r="H282" s="298"/>
      <c r="I282" s="298"/>
      <c r="J282" s="298"/>
      <c r="K282" s="298"/>
      <c r="L282" s="298"/>
      <c r="M282" s="298"/>
      <c r="N282" s="298"/>
      <c r="O282" s="298"/>
      <c r="P282" s="298"/>
      <c r="Q282" s="298"/>
      <c r="R282" s="298"/>
      <c r="S282" s="298"/>
      <c r="T282" s="298"/>
      <c r="U282" s="298"/>
      <c r="V282" s="298"/>
      <c r="W282" s="298"/>
      <c r="X282" s="298"/>
      <c r="Y282" s="298"/>
      <c r="Z282" s="298"/>
      <c r="AA282" s="298"/>
      <c r="AB282" s="298"/>
      <c r="AC282" s="298"/>
      <c r="AD282" s="298"/>
      <c r="AE282" s="298"/>
      <c r="AF282" s="298"/>
      <c r="AG282" s="298"/>
      <c r="AH282" s="298"/>
      <c r="AI282" s="298"/>
      <c r="AJ282" s="298"/>
      <c r="AK282" s="298"/>
      <c r="AL282" s="298"/>
      <c r="AM282" s="298"/>
      <c r="AN282" s="298"/>
      <c r="AO282" s="298"/>
      <c r="AP282" s="298"/>
      <c r="AQ282" s="298"/>
      <c r="AR282" s="298"/>
      <c r="AS282" s="298"/>
      <c r="AT282" s="298"/>
      <c r="AU282" s="298"/>
      <c r="AV282" s="298"/>
      <c r="AW282" s="298"/>
      <c r="AX282" s="298"/>
      <c r="AY282" s="298"/>
      <c r="AZ282" s="298"/>
      <c r="BA282" s="298"/>
      <c r="BB282" s="298"/>
      <c r="BC282" s="298"/>
      <c r="BD282" s="298"/>
      <c r="BE282" s="298"/>
      <c r="BF282" s="298"/>
      <c r="BG282" s="298"/>
      <c r="BH282" s="298"/>
      <c r="BI282" s="298"/>
      <c r="BJ282" s="298"/>
      <c r="BK282" s="298"/>
      <c r="BL282" s="298"/>
      <c r="BM282" s="298"/>
      <c r="BN282" s="298"/>
      <c r="BO282" s="298"/>
      <c r="BP282" s="298"/>
      <c r="BQ282" s="298"/>
      <c r="BR282" s="298"/>
      <c r="BS282" s="298"/>
      <c r="BT282" s="298"/>
      <c r="BU282" s="298"/>
      <c r="BV282" s="298"/>
      <c r="BW282" s="298"/>
      <c r="BX282" s="298"/>
      <c r="BY282" s="298"/>
      <c r="BZ282" s="298"/>
      <c r="CA282" s="298"/>
      <c r="CB282" s="298"/>
    </row>
    <row r="283" spans="2:80" s="146" customFormat="1" ht="12" x14ac:dyDescent="0.2">
      <c r="B283" s="145"/>
      <c r="C283" s="56" t="s">
        <v>230</v>
      </c>
      <c r="D283" s="59">
        <v>8</v>
      </c>
      <c r="E283" s="59"/>
      <c r="F283" s="57">
        <f>D283*E283</f>
        <v>0</v>
      </c>
      <c r="G283" s="298"/>
      <c r="H283" s="298"/>
      <c r="I283" s="298"/>
      <c r="J283" s="298"/>
      <c r="K283" s="298"/>
      <c r="L283" s="298"/>
      <c r="M283" s="298"/>
      <c r="N283" s="298"/>
      <c r="O283" s="298"/>
      <c r="P283" s="298"/>
      <c r="Q283" s="298"/>
      <c r="R283" s="298"/>
      <c r="S283" s="298"/>
      <c r="T283" s="298"/>
      <c r="U283" s="298"/>
      <c r="V283" s="298"/>
      <c r="W283" s="298"/>
      <c r="X283" s="298"/>
      <c r="Y283" s="298"/>
      <c r="Z283" s="298"/>
      <c r="AA283" s="298"/>
      <c r="AB283" s="298"/>
      <c r="AC283" s="298"/>
      <c r="AD283" s="298"/>
      <c r="AE283" s="298"/>
      <c r="AF283" s="298"/>
      <c r="AG283" s="298"/>
      <c r="AH283" s="298"/>
      <c r="AI283" s="298"/>
      <c r="AJ283" s="298"/>
      <c r="AK283" s="298"/>
      <c r="AL283" s="298"/>
      <c r="AM283" s="298"/>
      <c r="AN283" s="298"/>
      <c r="AO283" s="298"/>
      <c r="AP283" s="298"/>
      <c r="AQ283" s="298"/>
      <c r="AR283" s="298"/>
      <c r="AS283" s="298"/>
      <c r="AT283" s="298"/>
      <c r="AU283" s="298"/>
      <c r="AV283" s="298"/>
      <c r="AW283" s="298"/>
      <c r="AX283" s="298"/>
      <c r="AY283" s="298"/>
      <c r="AZ283" s="298"/>
      <c r="BA283" s="298"/>
      <c r="BB283" s="298"/>
      <c r="BC283" s="298"/>
      <c r="BD283" s="298"/>
      <c r="BE283" s="298"/>
      <c r="BF283" s="298"/>
      <c r="BG283" s="298"/>
      <c r="BH283" s="298"/>
      <c r="BI283" s="298"/>
      <c r="BJ283" s="298"/>
      <c r="BK283" s="298"/>
      <c r="BL283" s="298"/>
      <c r="BM283" s="298"/>
      <c r="BN283" s="298"/>
      <c r="BO283" s="298"/>
      <c r="BP283" s="298"/>
      <c r="BQ283" s="298"/>
      <c r="BR283" s="298"/>
      <c r="BS283" s="298"/>
      <c r="BT283" s="298"/>
      <c r="BU283" s="298"/>
      <c r="BV283" s="298"/>
      <c r="BW283" s="298"/>
      <c r="BX283" s="298"/>
      <c r="BY283" s="298"/>
      <c r="BZ283" s="298"/>
      <c r="CA283" s="298"/>
      <c r="CB283" s="298"/>
    </row>
    <row r="284" spans="2:80" s="146" customFormat="1" ht="12" x14ac:dyDescent="0.2">
      <c r="B284" s="148" t="s">
        <v>119</v>
      </c>
      <c r="C284" s="56" t="s">
        <v>236</v>
      </c>
      <c r="D284" s="59"/>
      <c r="E284" s="59"/>
      <c r="F284" s="57"/>
      <c r="G284" s="298"/>
      <c r="H284" s="298"/>
      <c r="I284" s="298"/>
      <c r="J284" s="298"/>
      <c r="K284" s="298"/>
      <c r="L284" s="298"/>
      <c r="M284" s="298"/>
      <c r="N284" s="298"/>
      <c r="O284" s="298"/>
      <c r="P284" s="298"/>
      <c r="Q284" s="298"/>
      <c r="R284" s="298"/>
      <c r="S284" s="298"/>
      <c r="T284" s="298"/>
      <c r="U284" s="298"/>
      <c r="V284" s="298"/>
      <c r="W284" s="298"/>
      <c r="X284" s="298"/>
      <c r="Y284" s="298"/>
      <c r="Z284" s="298"/>
      <c r="AA284" s="298"/>
      <c r="AB284" s="298"/>
      <c r="AC284" s="298"/>
      <c r="AD284" s="298"/>
      <c r="AE284" s="298"/>
      <c r="AF284" s="298"/>
      <c r="AG284" s="298"/>
      <c r="AH284" s="298"/>
      <c r="AI284" s="298"/>
      <c r="AJ284" s="298"/>
      <c r="AK284" s="298"/>
      <c r="AL284" s="298"/>
      <c r="AM284" s="298"/>
      <c r="AN284" s="298"/>
      <c r="AO284" s="298"/>
      <c r="AP284" s="298"/>
      <c r="AQ284" s="298"/>
      <c r="AR284" s="298"/>
      <c r="AS284" s="298"/>
      <c r="AT284" s="298"/>
      <c r="AU284" s="298"/>
      <c r="AV284" s="298"/>
      <c r="AW284" s="298"/>
      <c r="AX284" s="298"/>
      <c r="AY284" s="298"/>
      <c r="AZ284" s="298"/>
      <c r="BA284" s="298"/>
      <c r="BB284" s="298"/>
      <c r="BC284" s="298"/>
      <c r="BD284" s="298"/>
      <c r="BE284" s="298"/>
      <c r="BF284" s="298"/>
      <c r="BG284" s="298"/>
      <c r="BH284" s="298"/>
      <c r="BI284" s="298"/>
      <c r="BJ284" s="298"/>
      <c r="BK284" s="298"/>
      <c r="BL284" s="298"/>
      <c r="BM284" s="298"/>
      <c r="BN284" s="298"/>
      <c r="BO284" s="298"/>
      <c r="BP284" s="298"/>
      <c r="BQ284" s="298"/>
      <c r="BR284" s="298"/>
      <c r="BS284" s="298"/>
      <c r="BT284" s="298"/>
      <c r="BU284" s="298"/>
      <c r="BV284" s="298"/>
      <c r="BW284" s="298"/>
      <c r="BX284" s="298"/>
      <c r="BY284" s="298"/>
      <c r="BZ284" s="298"/>
      <c r="CA284" s="298"/>
      <c r="CB284" s="298"/>
    </row>
    <row r="285" spans="2:80" s="146" customFormat="1" ht="12" x14ac:dyDescent="0.2">
      <c r="B285" s="145"/>
      <c r="C285" s="56" t="s">
        <v>230</v>
      </c>
      <c r="D285" s="59">
        <v>1</v>
      </c>
      <c r="E285" s="59"/>
      <c r="F285" s="57">
        <f>D285*E285</f>
        <v>0</v>
      </c>
      <c r="G285" s="298"/>
      <c r="H285" s="298"/>
      <c r="I285" s="298"/>
      <c r="J285" s="298"/>
      <c r="K285" s="298"/>
      <c r="L285" s="298"/>
      <c r="M285" s="298"/>
      <c r="N285" s="298"/>
      <c r="O285" s="298"/>
      <c r="P285" s="298"/>
      <c r="Q285" s="298"/>
      <c r="R285" s="298"/>
      <c r="S285" s="298"/>
      <c r="T285" s="298"/>
      <c r="U285" s="298"/>
      <c r="V285" s="298"/>
      <c r="W285" s="298"/>
      <c r="X285" s="298"/>
      <c r="Y285" s="298"/>
      <c r="Z285" s="298"/>
      <c r="AA285" s="298"/>
      <c r="AB285" s="298"/>
      <c r="AC285" s="298"/>
      <c r="AD285" s="298"/>
      <c r="AE285" s="298"/>
      <c r="AF285" s="298"/>
      <c r="AG285" s="298"/>
      <c r="AH285" s="298"/>
      <c r="AI285" s="298"/>
      <c r="AJ285" s="298"/>
      <c r="AK285" s="298"/>
      <c r="AL285" s="298"/>
      <c r="AM285" s="298"/>
      <c r="AN285" s="298"/>
      <c r="AO285" s="298"/>
      <c r="AP285" s="298"/>
      <c r="AQ285" s="298"/>
      <c r="AR285" s="298"/>
      <c r="AS285" s="298"/>
      <c r="AT285" s="298"/>
      <c r="AU285" s="298"/>
      <c r="AV285" s="298"/>
      <c r="AW285" s="298"/>
      <c r="AX285" s="298"/>
      <c r="AY285" s="298"/>
      <c r="AZ285" s="298"/>
      <c r="BA285" s="298"/>
      <c r="BB285" s="298"/>
      <c r="BC285" s="298"/>
      <c r="BD285" s="298"/>
      <c r="BE285" s="298"/>
      <c r="BF285" s="298"/>
      <c r="BG285" s="298"/>
      <c r="BH285" s="298"/>
      <c r="BI285" s="298"/>
      <c r="BJ285" s="298"/>
      <c r="BK285" s="298"/>
      <c r="BL285" s="298"/>
      <c r="BM285" s="298"/>
      <c r="BN285" s="298"/>
      <c r="BO285" s="298"/>
      <c r="BP285" s="298"/>
      <c r="BQ285" s="298"/>
      <c r="BR285" s="298"/>
      <c r="BS285" s="298"/>
      <c r="BT285" s="298"/>
      <c r="BU285" s="298"/>
      <c r="BV285" s="298"/>
      <c r="BW285" s="298"/>
      <c r="BX285" s="298"/>
      <c r="BY285" s="298"/>
      <c r="BZ285" s="298"/>
      <c r="CA285" s="298"/>
      <c r="CB285" s="298"/>
    </row>
    <row r="286" spans="2:80" s="146" customFormat="1" ht="12" x14ac:dyDescent="0.2">
      <c r="B286" s="148" t="s">
        <v>117</v>
      </c>
      <c r="C286" s="56" t="s">
        <v>235</v>
      </c>
      <c r="D286" s="59"/>
      <c r="E286" s="59"/>
      <c r="F286" s="57"/>
      <c r="G286" s="298"/>
      <c r="H286" s="298"/>
      <c r="I286" s="298"/>
      <c r="J286" s="298"/>
      <c r="K286" s="298"/>
      <c r="L286" s="298"/>
      <c r="M286" s="298"/>
      <c r="N286" s="298"/>
      <c r="O286" s="298"/>
      <c r="P286" s="298"/>
      <c r="Q286" s="298"/>
      <c r="R286" s="298"/>
      <c r="S286" s="298"/>
      <c r="T286" s="298"/>
      <c r="U286" s="298"/>
      <c r="V286" s="298"/>
      <c r="W286" s="298"/>
      <c r="X286" s="298"/>
      <c r="Y286" s="298"/>
      <c r="Z286" s="298"/>
      <c r="AA286" s="298"/>
      <c r="AB286" s="298"/>
      <c r="AC286" s="298"/>
      <c r="AD286" s="298"/>
      <c r="AE286" s="298"/>
      <c r="AF286" s="298"/>
      <c r="AG286" s="298"/>
      <c r="AH286" s="298"/>
      <c r="AI286" s="298"/>
      <c r="AJ286" s="298"/>
      <c r="AK286" s="298"/>
      <c r="AL286" s="298"/>
      <c r="AM286" s="298"/>
      <c r="AN286" s="298"/>
      <c r="AO286" s="298"/>
      <c r="AP286" s="298"/>
      <c r="AQ286" s="298"/>
      <c r="AR286" s="298"/>
      <c r="AS286" s="298"/>
      <c r="AT286" s="298"/>
      <c r="AU286" s="298"/>
      <c r="AV286" s="298"/>
      <c r="AW286" s="298"/>
      <c r="AX286" s="298"/>
      <c r="AY286" s="298"/>
      <c r="AZ286" s="298"/>
      <c r="BA286" s="298"/>
      <c r="BB286" s="298"/>
      <c r="BC286" s="298"/>
      <c r="BD286" s="298"/>
      <c r="BE286" s="298"/>
      <c r="BF286" s="298"/>
      <c r="BG286" s="298"/>
      <c r="BH286" s="298"/>
      <c r="BI286" s="298"/>
      <c r="BJ286" s="298"/>
      <c r="BK286" s="298"/>
      <c r="BL286" s="298"/>
      <c r="BM286" s="298"/>
      <c r="BN286" s="298"/>
      <c r="BO286" s="298"/>
      <c r="BP286" s="298"/>
      <c r="BQ286" s="298"/>
      <c r="BR286" s="298"/>
      <c r="BS286" s="298"/>
      <c r="BT286" s="298"/>
      <c r="BU286" s="298"/>
      <c r="BV286" s="298"/>
      <c r="BW286" s="298"/>
      <c r="BX286" s="298"/>
      <c r="BY286" s="298"/>
      <c r="BZ286" s="298"/>
      <c r="CA286" s="298"/>
      <c r="CB286" s="298"/>
    </row>
    <row r="287" spans="2:80" s="146" customFormat="1" ht="12" x14ac:dyDescent="0.2">
      <c r="B287" s="145"/>
      <c r="C287" s="56" t="s">
        <v>230</v>
      </c>
      <c r="D287" s="59">
        <v>4</v>
      </c>
      <c r="E287" s="59"/>
      <c r="F287" s="57">
        <f>D287*E287</f>
        <v>0</v>
      </c>
      <c r="G287" s="298"/>
      <c r="H287" s="298"/>
      <c r="I287" s="298"/>
      <c r="J287" s="298"/>
      <c r="K287" s="298"/>
      <c r="L287" s="298"/>
      <c r="M287" s="298"/>
      <c r="N287" s="298"/>
      <c r="O287" s="298"/>
      <c r="P287" s="298"/>
      <c r="Q287" s="298"/>
      <c r="R287" s="298"/>
      <c r="S287" s="298"/>
      <c r="T287" s="298"/>
      <c r="U287" s="298"/>
      <c r="V287" s="298"/>
      <c r="W287" s="298"/>
      <c r="X287" s="298"/>
      <c r="Y287" s="298"/>
      <c r="Z287" s="298"/>
      <c r="AA287" s="298"/>
      <c r="AB287" s="298"/>
      <c r="AC287" s="298"/>
      <c r="AD287" s="298"/>
      <c r="AE287" s="298"/>
      <c r="AF287" s="298"/>
      <c r="AG287" s="298"/>
      <c r="AH287" s="298"/>
      <c r="AI287" s="298"/>
      <c r="AJ287" s="298"/>
      <c r="AK287" s="298"/>
      <c r="AL287" s="298"/>
      <c r="AM287" s="298"/>
      <c r="AN287" s="298"/>
      <c r="AO287" s="298"/>
      <c r="AP287" s="298"/>
      <c r="AQ287" s="298"/>
      <c r="AR287" s="298"/>
      <c r="AS287" s="298"/>
      <c r="AT287" s="298"/>
      <c r="AU287" s="298"/>
      <c r="AV287" s="298"/>
      <c r="AW287" s="298"/>
      <c r="AX287" s="298"/>
      <c r="AY287" s="298"/>
      <c r="AZ287" s="298"/>
      <c r="BA287" s="298"/>
      <c r="BB287" s="298"/>
      <c r="BC287" s="298"/>
      <c r="BD287" s="298"/>
      <c r="BE287" s="298"/>
      <c r="BF287" s="298"/>
      <c r="BG287" s="298"/>
      <c r="BH287" s="298"/>
      <c r="BI287" s="298"/>
      <c r="BJ287" s="298"/>
      <c r="BK287" s="298"/>
      <c r="BL287" s="298"/>
      <c r="BM287" s="298"/>
      <c r="BN287" s="298"/>
      <c r="BO287" s="298"/>
      <c r="BP287" s="298"/>
      <c r="BQ287" s="298"/>
      <c r="BR287" s="298"/>
      <c r="BS287" s="298"/>
      <c r="BT287" s="298"/>
      <c r="BU287" s="298"/>
      <c r="BV287" s="298"/>
      <c r="BW287" s="298"/>
      <c r="BX287" s="298"/>
      <c r="BY287" s="298"/>
      <c r="BZ287" s="298"/>
      <c r="CA287" s="298"/>
      <c r="CB287" s="298"/>
    </row>
    <row r="288" spans="2:80" s="146" customFormat="1" ht="12" x14ac:dyDescent="0.2">
      <c r="B288" s="148" t="s">
        <v>234</v>
      </c>
      <c r="C288" s="56" t="s">
        <v>233</v>
      </c>
      <c r="D288" s="59"/>
      <c r="E288" s="59"/>
      <c r="F288" s="57"/>
      <c r="G288" s="298"/>
      <c r="H288" s="298"/>
      <c r="I288" s="298"/>
      <c r="J288" s="298"/>
      <c r="K288" s="298"/>
      <c r="L288" s="298"/>
      <c r="M288" s="298"/>
      <c r="N288" s="298"/>
      <c r="O288" s="298"/>
      <c r="P288" s="298"/>
      <c r="Q288" s="298"/>
      <c r="R288" s="298"/>
      <c r="S288" s="298"/>
      <c r="T288" s="298"/>
      <c r="U288" s="298"/>
      <c r="V288" s="298"/>
      <c r="W288" s="298"/>
      <c r="X288" s="298"/>
      <c r="Y288" s="298"/>
      <c r="Z288" s="298"/>
      <c r="AA288" s="298"/>
      <c r="AB288" s="298"/>
      <c r="AC288" s="298"/>
      <c r="AD288" s="298"/>
      <c r="AE288" s="298"/>
      <c r="AF288" s="298"/>
      <c r="AG288" s="298"/>
      <c r="AH288" s="298"/>
      <c r="AI288" s="298"/>
      <c r="AJ288" s="298"/>
      <c r="AK288" s="298"/>
      <c r="AL288" s="298"/>
      <c r="AM288" s="298"/>
      <c r="AN288" s="298"/>
      <c r="AO288" s="298"/>
      <c r="AP288" s="298"/>
      <c r="AQ288" s="298"/>
      <c r="AR288" s="298"/>
      <c r="AS288" s="298"/>
      <c r="AT288" s="298"/>
      <c r="AU288" s="298"/>
      <c r="AV288" s="298"/>
      <c r="AW288" s="298"/>
      <c r="AX288" s="298"/>
      <c r="AY288" s="298"/>
      <c r="AZ288" s="298"/>
      <c r="BA288" s="298"/>
      <c r="BB288" s="298"/>
      <c r="BC288" s="298"/>
      <c r="BD288" s="298"/>
      <c r="BE288" s="298"/>
      <c r="BF288" s="298"/>
      <c r="BG288" s="298"/>
      <c r="BH288" s="298"/>
      <c r="BI288" s="298"/>
      <c r="BJ288" s="298"/>
      <c r="BK288" s="298"/>
      <c r="BL288" s="298"/>
      <c r="BM288" s="298"/>
      <c r="BN288" s="298"/>
      <c r="BO288" s="298"/>
      <c r="BP288" s="298"/>
      <c r="BQ288" s="298"/>
      <c r="BR288" s="298"/>
      <c r="BS288" s="298"/>
      <c r="BT288" s="298"/>
      <c r="BU288" s="298"/>
      <c r="BV288" s="298"/>
      <c r="BW288" s="298"/>
      <c r="BX288" s="298"/>
      <c r="BY288" s="298"/>
      <c r="BZ288" s="298"/>
      <c r="CA288" s="298"/>
      <c r="CB288" s="298"/>
    </row>
    <row r="289" spans="2:80" s="146" customFormat="1" ht="12" x14ac:dyDescent="0.2">
      <c r="B289" s="145"/>
      <c r="C289" s="56" t="s">
        <v>230</v>
      </c>
      <c r="D289" s="59">
        <v>1</v>
      </c>
      <c r="E289" s="59"/>
      <c r="F289" s="57">
        <f>D289*E289</f>
        <v>0</v>
      </c>
      <c r="G289" s="298"/>
      <c r="H289" s="298"/>
      <c r="I289" s="298"/>
      <c r="J289" s="298"/>
      <c r="K289" s="298"/>
      <c r="L289" s="298"/>
      <c r="M289" s="298"/>
      <c r="N289" s="298"/>
      <c r="O289" s="298"/>
      <c r="P289" s="298"/>
      <c r="Q289" s="298"/>
      <c r="R289" s="298"/>
      <c r="S289" s="298"/>
      <c r="T289" s="298"/>
      <c r="U289" s="298"/>
      <c r="V289" s="298"/>
      <c r="W289" s="298"/>
      <c r="X289" s="298"/>
      <c r="Y289" s="298"/>
      <c r="Z289" s="298"/>
      <c r="AA289" s="298"/>
      <c r="AB289" s="298"/>
      <c r="AC289" s="298"/>
      <c r="AD289" s="298"/>
      <c r="AE289" s="298"/>
      <c r="AF289" s="298"/>
      <c r="AG289" s="298"/>
      <c r="AH289" s="298"/>
      <c r="AI289" s="298"/>
      <c r="AJ289" s="298"/>
      <c r="AK289" s="298"/>
      <c r="AL289" s="298"/>
      <c r="AM289" s="298"/>
      <c r="AN289" s="298"/>
      <c r="AO289" s="298"/>
      <c r="AP289" s="298"/>
      <c r="AQ289" s="298"/>
      <c r="AR289" s="298"/>
      <c r="AS289" s="298"/>
      <c r="AT289" s="298"/>
      <c r="AU289" s="298"/>
      <c r="AV289" s="298"/>
      <c r="AW289" s="298"/>
      <c r="AX289" s="298"/>
      <c r="AY289" s="298"/>
      <c r="AZ289" s="298"/>
      <c r="BA289" s="298"/>
      <c r="BB289" s="298"/>
      <c r="BC289" s="298"/>
      <c r="BD289" s="298"/>
      <c r="BE289" s="298"/>
      <c r="BF289" s="298"/>
      <c r="BG289" s="298"/>
      <c r="BH289" s="298"/>
      <c r="BI289" s="298"/>
      <c r="BJ289" s="298"/>
      <c r="BK289" s="298"/>
      <c r="BL289" s="298"/>
      <c r="BM289" s="298"/>
      <c r="BN289" s="298"/>
      <c r="BO289" s="298"/>
      <c r="BP289" s="298"/>
      <c r="BQ289" s="298"/>
      <c r="BR289" s="298"/>
      <c r="BS289" s="298"/>
      <c r="BT289" s="298"/>
      <c r="BU289" s="298"/>
      <c r="BV289" s="298"/>
      <c r="BW289" s="298"/>
      <c r="BX289" s="298"/>
      <c r="BY289" s="298"/>
      <c r="BZ289" s="298"/>
      <c r="CA289" s="298"/>
      <c r="CB289" s="298"/>
    </row>
    <row r="290" spans="2:80" s="146" customFormat="1" ht="12" x14ac:dyDescent="0.2">
      <c r="B290" s="148" t="s">
        <v>232</v>
      </c>
      <c r="C290" s="56" t="s">
        <v>231</v>
      </c>
      <c r="D290" s="59"/>
      <c r="E290" s="59"/>
      <c r="F290" s="57"/>
      <c r="G290" s="298"/>
      <c r="H290" s="298"/>
      <c r="I290" s="298"/>
      <c r="J290" s="298"/>
      <c r="K290" s="298"/>
      <c r="L290" s="298"/>
      <c r="M290" s="298"/>
      <c r="N290" s="298"/>
      <c r="O290" s="298"/>
      <c r="P290" s="298"/>
      <c r="Q290" s="298"/>
      <c r="R290" s="298"/>
      <c r="S290" s="298"/>
      <c r="T290" s="298"/>
      <c r="U290" s="298"/>
      <c r="V290" s="298"/>
      <c r="W290" s="298"/>
      <c r="X290" s="298"/>
      <c r="Y290" s="298"/>
      <c r="Z290" s="298"/>
      <c r="AA290" s="298"/>
      <c r="AB290" s="298"/>
      <c r="AC290" s="298"/>
      <c r="AD290" s="298"/>
      <c r="AE290" s="298"/>
      <c r="AF290" s="298"/>
      <c r="AG290" s="298"/>
      <c r="AH290" s="298"/>
      <c r="AI290" s="298"/>
      <c r="AJ290" s="298"/>
      <c r="AK290" s="298"/>
      <c r="AL290" s="298"/>
      <c r="AM290" s="298"/>
      <c r="AN290" s="298"/>
      <c r="AO290" s="298"/>
      <c r="AP290" s="298"/>
      <c r="AQ290" s="298"/>
      <c r="AR290" s="298"/>
      <c r="AS290" s="298"/>
      <c r="AT290" s="298"/>
      <c r="AU290" s="298"/>
      <c r="AV290" s="298"/>
      <c r="AW290" s="298"/>
      <c r="AX290" s="298"/>
      <c r="AY290" s="298"/>
      <c r="AZ290" s="298"/>
      <c r="BA290" s="298"/>
      <c r="BB290" s="298"/>
      <c r="BC290" s="298"/>
      <c r="BD290" s="298"/>
      <c r="BE290" s="298"/>
      <c r="BF290" s="298"/>
      <c r="BG290" s="298"/>
      <c r="BH290" s="298"/>
      <c r="BI290" s="298"/>
      <c r="BJ290" s="298"/>
      <c r="BK290" s="298"/>
      <c r="BL290" s="298"/>
      <c r="BM290" s="298"/>
      <c r="BN290" s="298"/>
      <c r="BO290" s="298"/>
      <c r="BP290" s="298"/>
      <c r="BQ290" s="298"/>
      <c r="BR290" s="298"/>
      <c r="BS290" s="298"/>
      <c r="BT290" s="298"/>
      <c r="BU290" s="298"/>
      <c r="BV290" s="298"/>
      <c r="BW290" s="298"/>
      <c r="BX290" s="298"/>
      <c r="BY290" s="298"/>
      <c r="BZ290" s="298"/>
      <c r="CA290" s="298"/>
      <c r="CB290" s="298"/>
    </row>
    <row r="291" spans="2:80" s="146" customFormat="1" ht="12" x14ac:dyDescent="0.2">
      <c r="B291" s="145"/>
      <c r="C291" s="56" t="s">
        <v>230</v>
      </c>
      <c r="D291" s="59">
        <v>1</v>
      </c>
      <c r="E291" s="59"/>
      <c r="F291" s="57">
        <f>D291*E291</f>
        <v>0</v>
      </c>
      <c r="G291" s="298"/>
      <c r="H291" s="298"/>
      <c r="I291" s="298"/>
      <c r="J291" s="298"/>
      <c r="K291" s="298"/>
      <c r="L291" s="298"/>
      <c r="M291" s="298"/>
      <c r="N291" s="298"/>
      <c r="O291" s="298"/>
      <c r="P291" s="298"/>
      <c r="Q291" s="298"/>
      <c r="R291" s="298"/>
      <c r="S291" s="298"/>
      <c r="T291" s="298"/>
      <c r="U291" s="298"/>
      <c r="V291" s="298"/>
      <c r="W291" s="298"/>
      <c r="X291" s="298"/>
      <c r="Y291" s="298"/>
      <c r="Z291" s="298"/>
      <c r="AA291" s="298"/>
      <c r="AB291" s="298"/>
      <c r="AC291" s="298"/>
      <c r="AD291" s="298"/>
      <c r="AE291" s="298"/>
      <c r="AF291" s="298"/>
      <c r="AG291" s="298"/>
      <c r="AH291" s="298"/>
      <c r="AI291" s="298"/>
      <c r="AJ291" s="298"/>
      <c r="AK291" s="298"/>
      <c r="AL291" s="298"/>
      <c r="AM291" s="298"/>
      <c r="AN291" s="298"/>
      <c r="AO291" s="298"/>
      <c r="AP291" s="298"/>
      <c r="AQ291" s="298"/>
      <c r="AR291" s="298"/>
      <c r="AS291" s="298"/>
      <c r="AT291" s="298"/>
      <c r="AU291" s="298"/>
      <c r="AV291" s="298"/>
      <c r="AW291" s="298"/>
      <c r="AX291" s="298"/>
      <c r="AY291" s="298"/>
      <c r="AZ291" s="298"/>
      <c r="BA291" s="298"/>
      <c r="BB291" s="298"/>
      <c r="BC291" s="298"/>
      <c r="BD291" s="298"/>
      <c r="BE291" s="298"/>
      <c r="BF291" s="298"/>
      <c r="BG291" s="298"/>
      <c r="BH291" s="298"/>
      <c r="BI291" s="298"/>
      <c r="BJ291" s="298"/>
      <c r="BK291" s="298"/>
      <c r="BL291" s="298"/>
      <c r="BM291" s="298"/>
      <c r="BN291" s="298"/>
      <c r="BO291" s="298"/>
      <c r="BP291" s="298"/>
      <c r="BQ291" s="298"/>
      <c r="BR291" s="298"/>
      <c r="BS291" s="298"/>
      <c r="BT291" s="298"/>
      <c r="BU291" s="298"/>
      <c r="BV291" s="298"/>
      <c r="BW291" s="298"/>
      <c r="BX291" s="298"/>
      <c r="BY291" s="298"/>
      <c r="BZ291" s="298"/>
      <c r="CA291" s="298"/>
      <c r="CB291" s="298"/>
    </row>
    <row r="292" spans="2:80" s="66" customFormat="1" ht="11.25" x14ac:dyDescent="0.2">
      <c r="B292" s="42"/>
      <c r="C292" s="41"/>
      <c r="D292" s="40"/>
      <c r="E292" s="40"/>
      <c r="F292" s="122"/>
      <c r="G292" s="277"/>
      <c r="H292" s="277"/>
      <c r="I292" s="277"/>
      <c r="J292" s="277"/>
      <c r="K292" s="277"/>
      <c r="L292" s="277"/>
      <c r="M292" s="277"/>
      <c r="N292" s="277"/>
      <c r="O292" s="277"/>
      <c r="P292" s="277"/>
      <c r="Q292" s="277"/>
      <c r="R292" s="277"/>
      <c r="S292" s="277"/>
      <c r="T292" s="277"/>
      <c r="U292" s="277"/>
      <c r="V292" s="277"/>
      <c r="W292" s="277"/>
      <c r="X292" s="277"/>
      <c r="Y292" s="277"/>
      <c r="Z292" s="277"/>
      <c r="AA292" s="277"/>
      <c r="AB292" s="277"/>
      <c r="AC292" s="277"/>
      <c r="AD292" s="277"/>
      <c r="AE292" s="277"/>
      <c r="AF292" s="277"/>
      <c r="AG292" s="277"/>
      <c r="AH292" s="277"/>
      <c r="AI292" s="277"/>
      <c r="AJ292" s="277"/>
      <c r="AK292" s="277"/>
      <c r="AL292" s="277"/>
      <c r="AM292" s="277"/>
      <c r="AN292" s="277"/>
      <c r="AO292" s="277"/>
      <c r="AP292" s="277"/>
      <c r="AQ292" s="277"/>
      <c r="AR292" s="277"/>
      <c r="AS292" s="277"/>
      <c r="AT292" s="277"/>
      <c r="AU292" s="277"/>
      <c r="AV292" s="277"/>
      <c r="AW292" s="277"/>
      <c r="AX292" s="277"/>
      <c r="AY292" s="277"/>
      <c r="AZ292" s="277"/>
      <c r="BA292" s="277"/>
      <c r="BB292" s="277"/>
      <c r="BC292" s="277"/>
      <c r="BD292" s="277"/>
      <c r="BE292" s="277"/>
      <c r="BF292" s="277"/>
      <c r="BG292" s="277"/>
      <c r="BH292" s="277"/>
      <c r="BI292" s="277"/>
      <c r="BJ292" s="277"/>
      <c r="BK292" s="277"/>
      <c r="BL292" s="277"/>
      <c r="BM292" s="277"/>
      <c r="BN292" s="277"/>
      <c r="BO292" s="277"/>
      <c r="BP292" s="277"/>
      <c r="BQ292" s="277"/>
      <c r="BR292" s="277"/>
      <c r="BS292" s="277"/>
      <c r="BT292" s="277"/>
      <c r="BU292" s="277"/>
      <c r="BV292" s="277"/>
      <c r="BW292" s="277"/>
      <c r="BX292" s="277"/>
      <c r="BY292" s="277"/>
      <c r="BZ292" s="277"/>
      <c r="CA292" s="277"/>
      <c r="CB292" s="277"/>
    </row>
    <row r="293" spans="2:80" x14ac:dyDescent="0.2">
      <c r="B293" s="147" t="s">
        <v>229</v>
      </c>
      <c r="C293" s="39" t="s">
        <v>228</v>
      </c>
      <c r="F293" s="109" t="s">
        <v>67</v>
      </c>
    </row>
    <row r="294" spans="2:80" x14ac:dyDescent="0.2">
      <c r="B294" s="147" t="s">
        <v>75</v>
      </c>
      <c r="C294" s="55" t="s">
        <v>227</v>
      </c>
      <c r="F294" s="109" t="s">
        <v>67</v>
      </c>
    </row>
    <row r="295" spans="2:80" x14ac:dyDescent="0.2">
      <c r="C295" s="39" t="s">
        <v>10</v>
      </c>
      <c r="D295" s="35">
        <v>1</v>
      </c>
      <c r="F295" s="50">
        <f>D295*E295</f>
        <v>0</v>
      </c>
    </row>
    <row r="296" spans="2:80" x14ac:dyDescent="0.2">
      <c r="B296" s="147" t="s">
        <v>69</v>
      </c>
      <c r="C296" s="38" t="s">
        <v>226</v>
      </c>
    </row>
    <row r="297" spans="2:80" x14ac:dyDescent="0.2">
      <c r="C297" s="39" t="s">
        <v>10</v>
      </c>
      <c r="D297" s="35">
        <v>1</v>
      </c>
      <c r="F297" s="50">
        <f>D297*E297</f>
        <v>0</v>
      </c>
    </row>
    <row r="298" spans="2:80" s="66" customFormat="1" ht="11.25" x14ac:dyDescent="0.2">
      <c r="B298" s="42"/>
      <c r="C298" s="41"/>
      <c r="D298" s="40"/>
      <c r="E298" s="40"/>
      <c r="F298" s="122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  <c r="V298" s="277"/>
      <c r="W298" s="277"/>
      <c r="X298" s="277"/>
      <c r="Y298" s="277"/>
      <c r="Z298" s="277"/>
      <c r="AA298" s="277"/>
      <c r="AB298" s="277"/>
      <c r="AC298" s="277"/>
      <c r="AD298" s="277"/>
      <c r="AE298" s="277"/>
      <c r="AF298" s="277"/>
      <c r="AG298" s="277"/>
      <c r="AH298" s="277"/>
      <c r="AI298" s="277"/>
      <c r="AJ298" s="277"/>
      <c r="AK298" s="277"/>
      <c r="AL298" s="277"/>
      <c r="AM298" s="277"/>
      <c r="AN298" s="277"/>
      <c r="AO298" s="277"/>
      <c r="AP298" s="277"/>
      <c r="AQ298" s="277"/>
      <c r="AR298" s="277"/>
      <c r="AS298" s="277"/>
      <c r="AT298" s="277"/>
      <c r="AU298" s="277"/>
      <c r="AV298" s="277"/>
      <c r="AW298" s="277"/>
      <c r="AX298" s="277"/>
      <c r="AY298" s="277"/>
      <c r="AZ298" s="277"/>
      <c r="BA298" s="277"/>
      <c r="BB298" s="277"/>
      <c r="BC298" s="277"/>
      <c r="BD298" s="277"/>
      <c r="BE298" s="277"/>
      <c r="BF298" s="277"/>
      <c r="BG298" s="277"/>
      <c r="BH298" s="277"/>
      <c r="BI298" s="277"/>
      <c r="BJ298" s="277"/>
      <c r="BK298" s="277"/>
      <c r="BL298" s="277"/>
      <c r="BM298" s="277"/>
      <c r="BN298" s="277"/>
      <c r="BO298" s="277"/>
      <c r="BP298" s="277"/>
      <c r="BQ298" s="277"/>
      <c r="BR298" s="277"/>
      <c r="BS298" s="277"/>
      <c r="BT298" s="277"/>
      <c r="BU298" s="277"/>
      <c r="BV298" s="277"/>
      <c r="BW298" s="277"/>
      <c r="BX298" s="277"/>
      <c r="BY298" s="277"/>
      <c r="BZ298" s="277"/>
      <c r="CA298" s="277"/>
      <c r="CB298" s="277"/>
    </row>
    <row r="299" spans="2:80" s="66" customFormat="1" ht="11.25" x14ac:dyDescent="0.2">
      <c r="B299" s="42"/>
      <c r="C299" s="41"/>
      <c r="D299" s="40"/>
      <c r="E299" s="40"/>
      <c r="F299" s="122"/>
      <c r="G299" s="277"/>
      <c r="H299" s="277"/>
      <c r="I299" s="277"/>
      <c r="J299" s="277"/>
      <c r="K299" s="277"/>
      <c r="L299" s="277"/>
      <c r="M299" s="277"/>
      <c r="N299" s="277"/>
      <c r="O299" s="277"/>
      <c r="P299" s="277"/>
      <c r="Q299" s="277"/>
      <c r="R299" s="277"/>
      <c r="S299" s="277"/>
      <c r="T299" s="277"/>
      <c r="U299" s="277"/>
      <c r="V299" s="277"/>
      <c r="W299" s="277"/>
      <c r="X299" s="277"/>
      <c r="Y299" s="277"/>
      <c r="Z299" s="277"/>
      <c r="AA299" s="277"/>
      <c r="AB299" s="277"/>
      <c r="AC299" s="277"/>
      <c r="AD299" s="277"/>
      <c r="AE299" s="277"/>
      <c r="AF299" s="277"/>
      <c r="AG299" s="277"/>
      <c r="AH299" s="277"/>
      <c r="AI299" s="277"/>
      <c r="AJ299" s="277"/>
      <c r="AK299" s="277"/>
      <c r="AL299" s="277"/>
      <c r="AM299" s="277"/>
      <c r="AN299" s="277"/>
      <c r="AO299" s="277"/>
      <c r="AP299" s="277"/>
      <c r="AQ299" s="277"/>
      <c r="AR299" s="277"/>
      <c r="AS299" s="277"/>
      <c r="AT299" s="277"/>
      <c r="AU299" s="277"/>
      <c r="AV299" s="277"/>
      <c r="AW299" s="277"/>
      <c r="AX299" s="277"/>
      <c r="AY299" s="277"/>
      <c r="AZ299" s="277"/>
      <c r="BA299" s="277"/>
      <c r="BB299" s="277"/>
      <c r="BC299" s="277"/>
      <c r="BD299" s="277"/>
      <c r="BE299" s="277"/>
      <c r="BF299" s="277"/>
      <c r="BG299" s="277"/>
      <c r="BH299" s="277"/>
      <c r="BI299" s="277"/>
      <c r="BJ299" s="277"/>
      <c r="BK299" s="277"/>
      <c r="BL299" s="277"/>
      <c r="BM299" s="277"/>
      <c r="BN299" s="277"/>
      <c r="BO299" s="277"/>
      <c r="BP299" s="277"/>
      <c r="BQ299" s="277"/>
      <c r="BR299" s="277"/>
      <c r="BS299" s="277"/>
      <c r="BT299" s="277"/>
      <c r="BU299" s="277"/>
      <c r="BV299" s="277"/>
      <c r="BW299" s="277"/>
      <c r="BX299" s="277"/>
      <c r="BY299" s="277"/>
      <c r="BZ299" s="277"/>
      <c r="CA299" s="277"/>
      <c r="CB299" s="277"/>
    </row>
    <row r="300" spans="2:80" ht="63.75" x14ac:dyDescent="0.2">
      <c r="B300" s="45" t="s">
        <v>225</v>
      </c>
      <c r="C300" s="31" t="s">
        <v>561</v>
      </c>
      <c r="D300" s="31"/>
    </row>
    <row r="301" spans="2:80" x14ac:dyDescent="0.2">
      <c r="C301" s="33" t="s">
        <v>224</v>
      </c>
      <c r="D301" s="35">
        <v>1</v>
      </c>
      <c r="F301" s="50">
        <f>D301*E301</f>
        <v>0</v>
      </c>
    </row>
    <row r="303" spans="2:80" ht="63.75" x14ac:dyDescent="0.2">
      <c r="B303" s="45" t="s">
        <v>223</v>
      </c>
      <c r="C303" s="31" t="s">
        <v>222</v>
      </c>
      <c r="F303" s="149"/>
    </row>
    <row r="304" spans="2:80" ht="23.25" customHeight="1" x14ac:dyDescent="0.2">
      <c r="B304" s="45" t="s">
        <v>75</v>
      </c>
      <c r="C304" s="55" t="s">
        <v>221</v>
      </c>
      <c r="D304" s="38"/>
      <c r="F304" s="149"/>
    </row>
    <row r="305" spans="2:80" x14ac:dyDescent="0.2">
      <c r="C305" s="33" t="s">
        <v>220</v>
      </c>
      <c r="D305" s="35">
        <v>11</v>
      </c>
      <c r="E305" s="126"/>
      <c r="F305" s="50">
        <f>D305*E305</f>
        <v>0</v>
      </c>
    </row>
    <row r="306" spans="2:80" x14ac:dyDescent="0.2">
      <c r="D306" s="136"/>
      <c r="E306" s="126"/>
    </row>
    <row r="307" spans="2:80" ht="51" x14ac:dyDescent="0.2">
      <c r="B307" s="147" t="s">
        <v>219</v>
      </c>
      <c r="C307" s="38" t="s">
        <v>218</v>
      </c>
    </row>
    <row r="308" spans="2:80" x14ac:dyDescent="0.2">
      <c r="C308" s="39" t="s">
        <v>85</v>
      </c>
      <c r="D308" s="35">
        <v>95</v>
      </c>
      <c r="F308" s="50">
        <f>D308*E308</f>
        <v>0</v>
      </c>
    </row>
    <row r="309" spans="2:80" s="150" customFormat="1" x14ac:dyDescent="0.2">
      <c r="B309" s="45"/>
      <c r="C309" s="39"/>
      <c r="D309" s="34"/>
      <c r="E309" s="34"/>
      <c r="F309" s="109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  <c r="BI309" s="175"/>
      <c r="BJ309" s="175"/>
      <c r="BK309" s="175"/>
      <c r="BL309" s="175"/>
      <c r="BM309" s="175"/>
      <c r="BN309" s="175"/>
      <c r="BO309" s="175"/>
      <c r="BP309" s="175"/>
      <c r="BQ309" s="175"/>
      <c r="BR309" s="175"/>
      <c r="BS309" s="175"/>
      <c r="BT309" s="175"/>
      <c r="BU309" s="175"/>
      <c r="BV309" s="175"/>
      <c r="BW309" s="175"/>
      <c r="BX309" s="175"/>
      <c r="BY309" s="175"/>
      <c r="BZ309" s="175"/>
      <c r="CA309" s="175"/>
      <c r="CB309" s="175"/>
    </row>
    <row r="310" spans="2:80" ht="51" x14ac:dyDescent="0.2">
      <c r="B310" s="147" t="s">
        <v>217</v>
      </c>
      <c r="C310" s="38" t="s">
        <v>216</v>
      </c>
    </row>
    <row r="311" spans="2:80" ht="38.25" x14ac:dyDescent="0.2">
      <c r="B311" s="147" t="s">
        <v>75</v>
      </c>
      <c r="C311" s="38" t="s">
        <v>215</v>
      </c>
    </row>
    <row r="312" spans="2:80" x14ac:dyDescent="0.2">
      <c r="C312" s="39" t="s">
        <v>85</v>
      </c>
      <c r="D312" s="35">
        <f>+D36</f>
        <v>90</v>
      </c>
      <c r="F312" s="50">
        <f>D312*E312</f>
        <v>0</v>
      </c>
    </row>
    <row r="313" spans="2:80" ht="25.5" x14ac:dyDescent="0.2">
      <c r="B313" s="147" t="s">
        <v>69</v>
      </c>
      <c r="C313" s="38" t="s">
        <v>214</v>
      </c>
    </row>
    <row r="314" spans="2:80" x14ac:dyDescent="0.2">
      <c r="C314" s="39" t="s">
        <v>85</v>
      </c>
      <c r="D314" s="35">
        <f>+D312</f>
        <v>90</v>
      </c>
      <c r="F314" s="50">
        <f>D314*E314</f>
        <v>0</v>
      </c>
    </row>
    <row r="315" spans="2:80" ht="51" x14ac:dyDescent="0.2">
      <c r="B315" s="147" t="s">
        <v>119</v>
      </c>
      <c r="C315" s="38" t="s">
        <v>213</v>
      </c>
    </row>
    <row r="316" spans="2:80" x14ac:dyDescent="0.2">
      <c r="C316" s="39" t="s">
        <v>85</v>
      </c>
      <c r="D316" s="35">
        <f>+D314</f>
        <v>90</v>
      </c>
      <c r="F316" s="50">
        <f>D316*E316</f>
        <v>0</v>
      </c>
    </row>
    <row r="317" spans="2:80" s="66" customFormat="1" ht="11.25" x14ac:dyDescent="0.2">
      <c r="B317" s="42"/>
      <c r="C317" s="41"/>
      <c r="D317" s="40"/>
      <c r="E317" s="40"/>
      <c r="F317" s="122"/>
      <c r="G317" s="277"/>
      <c r="H317" s="277"/>
      <c r="I317" s="277"/>
      <c r="J317" s="277"/>
      <c r="K317" s="277"/>
      <c r="L317" s="277"/>
      <c r="M317" s="277"/>
      <c r="N317" s="277"/>
      <c r="O317" s="277"/>
      <c r="P317" s="277"/>
      <c r="Q317" s="277"/>
      <c r="R317" s="277"/>
      <c r="S317" s="277"/>
      <c r="T317" s="277"/>
      <c r="U317" s="277"/>
      <c r="V317" s="277"/>
      <c r="W317" s="277"/>
      <c r="X317" s="277"/>
      <c r="Y317" s="277"/>
      <c r="Z317" s="277"/>
      <c r="AA317" s="277"/>
      <c r="AB317" s="277"/>
      <c r="AC317" s="277"/>
      <c r="AD317" s="277"/>
      <c r="AE317" s="277"/>
      <c r="AF317" s="277"/>
      <c r="AG317" s="277"/>
      <c r="AH317" s="277"/>
      <c r="AI317" s="277"/>
      <c r="AJ317" s="277"/>
      <c r="AK317" s="277"/>
      <c r="AL317" s="277"/>
      <c r="AM317" s="277"/>
      <c r="AN317" s="277"/>
      <c r="AO317" s="277"/>
      <c r="AP317" s="277"/>
      <c r="AQ317" s="277"/>
      <c r="AR317" s="277"/>
      <c r="AS317" s="277"/>
      <c r="AT317" s="277"/>
      <c r="AU317" s="277"/>
      <c r="AV317" s="277"/>
      <c r="AW317" s="277"/>
      <c r="AX317" s="277"/>
      <c r="AY317" s="277"/>
      <c r="AZ317" s="277"/>
      <c r="BA317" s="277"/>
      <c r="BB317" s="277"/>
      <c r="BC317" s="277"/>
      <c r="BD317" s="277"/>
      <c r="BE317" s="277"/>
      <c r="BF317" s="277"/>
      <c r="BG317" s="277"/>
      <c r="BH317" s="277"/>
      <c r="BI317" s="277"/>
      <c r="BJ317" s="277"/>
      <c r="BK317" s="277"/>
      <c r="BL317" s="277"/>
      <c r="BM317" s="277"/>
      <c r="BN317" s="277"/>
      <c r="BO317" s="277"/>
      <c r="BP317" s="277"/>
      <c r="BQ317" s="277"/>
      <c r="BR317" s="277"/>
      <c r="BS317" s="277"/>
      <c r="BT317" s="277"/>
      <c r="BU317" s="277"/>
      <c r="BV317" s="277"/>
      <c r="BW317" s="277"/>
      <c r="BX317" s="277"/>
      <c r="BY317" s="277"/>
      <c r="BZ317" s="277"/>
      <c r="CA317" s="277"/>
      <c r="CB317" s="277"/>
    </row>
    <row r="318" spans="2:80" ht="25.5" x14ac:dyDescent="0.2">
      <c r="B318" s="45" t="s">
        <v>212</v>
      </c>
      <c r="C318" s="38" t="s">
        <v>211</v>
      </c>
      <c r="D318" s="112"/>
      <c r="E318" s="113"/>
    </row>
    <row r="319" spans="2:80" x14ac:dyDescent="0.2">
      <c r="B319" s="45" t="s">
        <v>75</v>
      </c>
      <c r="C319" s="39" t="s">
        <v>210</v>
      </c>
      <c r="D319" s="112">
        <v>8</v>
      </c>
      <c r="E319" s="113"/>
      <c r="F319" s="50">
        <f>D319*E319</f>
        <v>0</v>
      </c>
    </row>
    <row r="320" spans="2:80" x14ac:dyDescent="0.2">
      <c r="B320" s="127" t="s">
        <v>69</v>
      </c>
      <c r="C320" s="39" t="s">
        <v>209</v>
      </c>
      <c r="D320" s="112">
        <v>12</v>
      </c>
      <c r="E320" s="113"/>
      <c r="F320" s="114">
        <f>D320*E320</f>
        <v>0</v>
      </c>
    </row>
    <row r="321" spans="2:80" x14ac:dyDescent="0.2">
      <c r="B321" s="111"/>
      <c r="D321" s="112"/>
      <c r="E321" s="151"/>
      <c r="F321" s="114"/>
    </row>
    <row r="322" spans="2:80" s="66" customFormat="1" ht="11.25" x14ac:dyDescent="0.2">
      <c r="B322" s="42"/>
      <c r="C322" s="41"/>
      <c r="D322" s="40"/>
      <c r="E322" s="40"/>
      <c r="F322" s="122"/>
      <c r="G322" s="277"/>
      <c r="H322" s="277"/>
      <c r="I322" s="277"/>
      <c r="J322" s="277"/>
      <c r="K322" s="277"/>
      <c r="L322" s="277"/>
      <c r="M322" s="277"/>
      <c r="N322" s="277"/>
      <c r="O322" s="277"/>
      <c r="P322" s="277"/>
      <c r="Q322" s="277"/>
      <c r="R322" s="277"/>
      <c r="S322" s="277"/>
      <c r="T322" s="277"/>
      <c r="U322" s="277"/>
      <c r="V322" s="277"/>
      <c r="W322" s="277"/>
      <c r="X322" s="277"/>
      <c r="Y322" s="277"/>
      <c r="Z322" s="277"/>
      <c r="AA322" s="277"/>
      <c r="AB322" s="277"/>
      <c r="AC322" s="277"/>
      <c r="AD322" s="277"/>
      <c r="AE322" s="277"/>
      <c r="AF322" s="277"/>
      <c r="AG322" s="277"/>
      <c r="AH322" s="277"/>
      <c r="AI322" s="277"/>
      <c r="AJ322" s="277"/>
      <c r="AK322" s="277"/>
      <c r="AL322" s="277"/>
      <c r="AM322" s="277"/>
      <c r="AN322" s="277"/>
      <c r="AO322" s="277"/>
      <c r="AP322" s="277"/>
      <c r="AQ322" s="277"/>
      <c r="AR322" s="277"/>
      <c r="AS322" s="277"/>
      <c r="AT322" s="277"/>
      <c r="AU322" s="277"/>
      <c r="AV322" s="277"/>
      <c r="AW322" s="277"/>
      <c r="AX322" s="277"/>
      <c r="AY322" s="277"/>
      <c r="AZ322" s="277"/>
      <c r="BA322" s="277"/>
      <c r="BB322" s="277"/>
      <c r="BC322" s="277"/>
      <c r="BD322" s="277"/>
      <c r="BE322" s="277"/>
      <c r="BF322" s="277"/>
      <c r="BG322" s="277"/>
      <c r="BH322" s="277"/>
      <c r="BI322" s="277"/>
      <c r="BJ322" s="277"/>
      <c r="BK322" s="277"/>
      <c r="BL322" s="277"/>
      <c r="BM322" s="277"/>
      <c r="BN322" s="277"/>
      <c r="BO322" s="277"/>
      <c r="BP322" s="277"/>
      <c r="BQ322" s="277"/>
      <c r="BR322" s="277"/>
      <c r="BS322" s="277"/>
      <c r="BT322" s="277"/>
      <c r="BU322" s="277"/>
      <c r="BV322" s="277"/>
      <c r="BW322" s="277"/>
      <c r="BX322" s="277"/>
      <c r="BY322" s="277"/>
      <c r="BZ322" s="277"/>
      <c r="CA322" s="277"/>
      <c r="CB322" s="277"/>
    </row>
    <row r="323" spans="2:80" s="313" customFormat="1" ht="15.75" x14ac:dyDescent="0.25">
      <c r="B323" s="311"/>
      <c r="C323" s="318" t="s">
        <v>208</v>
      </c>
      <c r="D323" s="315"/>
      <c r="E323" s="315"/>
      <c r="F323" s="316"/>
      <c r="G323" s="319"/>
      <c r="H323" s="317"/>
      <c r="I323" s="317"/>
      <c r="J323" s="317"/>
      <c r="K323" s="317"/>
      <c r="L323" s="317"/>
      <c r="M323" s="317"/>
      <c r="N323" s="317"/>
      <c r="O323" s="317"/>
      <c r="P323" s="317"/>
      <c r="Q323" s="317"/>
      <c r="R323" s="317"/>
      <c r="S323" s="317"/>
      <c r="T323" s="317"/>
      <c r="U323" s="317"/>
      <c r="V323" s="317"/>
      <c r="W323" s="317"/>
      <c r="X323" s="317"/>
      <c r="Y323" s="317"/>
      <c r="Z323" s="317"/>
      <c r="AA323" s="317"/>
      <c r="AB323" s="317"/>
      <c r="AC323" s="317"/>
      <c r="AD323" s="317"/>
      <c r="AE323" s="317"/>
      <c r="AF323" s="317"/>
      <c r="AG323" s="317"/>
      <c r="AH323" s="317"/>
      <c r="AI323" s="317"/>
      <c r="AJ323" s="317"/>
      <c r="AK323" s="317"/>
      <c r="AL323" s="317"/>
      <c r="AM323" s="317"/>
      <c r="AN323" s="317"/>
      <c r="AO323" s="317"/>
      <c r="AP323" s="317"/>
      <c r="AQ323" s="317"/>
      <c r="AR323" s="317"/>
      <c r="AS323" s="317"/>
      <c r="AT323" s="317"/>
      <c r="AU323" s="317"/>
      <c r="AV323" s="317"/>
      <c r="AW323" s="317"/>
      <c r="AX323" s="317"/>
      <c r="AY323" s="317"/>
      <c r="AZ323" s="317"/>
      <c r="BA323" s="317"/>
      <c r="BB323" s="317"/>
      <c r="BC323" s="317"/>
      <c r="BD323" s="317"/>
      <c r="BE323" s="317"/>
      <c r="BF323" s="317"/>
      <c r="BG323" s="317"/>
      <c r="BH323" s="317"/>
      <c r="BI323" s="317"/>
      <c r="BJ323" s="317"/>
      <c r="BK323" s="317"/>
      <c r="BL323" s="317"/>
      <c r="BM323" s="317"/>
      <c r="BN323" s="317"/>
      <c r="BO323" s="317"/>
      <c r="BP323" s="317"/>
      <c r="BQ323" s="317"/>
      <c r="BR323" s="317"/>
      <c r="BS323" s="317"/>
      <c r="BT323" s="317"/>
      <c r="BU323" s="317"/>
      <c r="BV323" s="317"/>
      <c r="BW323" s="317"/>
      <c r="BX323" s="317"/>
      <c r="BY323" s="317"/>
      <c r="BZ323" s="317"/>
      <c r="CA323" s="317"/>
      <c r="CB323" s="317"/>
    </row>
    <row r="324" spans="2:80" s="66" customFormat="1" ht="11.25" x14ac:dyDescent="0.2">
      <c r="B324" s="42"/>
      <c r="C324" s="41"/>
      <c r="D324" s="40"/>
      <c r="E324" s="40"/>
      <c r="F324" s="122"/>
      <c r="G324" s="277"/>
      <c r="H324" s="277"/>
      <c r="I324" s="277"/>
      <c r="J324" s="277"/>
      <c r="K324" s="277"/>
      <c r="L324" s="277"/>
      <c r="M324" s="277"/>
      <c r="N324" s="277"/>
      <c r="O324" s="277"/>
      <c r="P324" s="277"/>
      <c r="Q324" s="277"/>
      <c r="R324" s="277"/>
      <c r="S324" s="277"/>
      <c r="T324" s="277"/>
      <c r="U324" s="277"/>
      <c r="V324" s="277"/>
      <c r="W324" s="277"/>
      <c r="X324" s="277"/>
      <c r="Y324" s="277"/>
      <c r="Z324" s="277"/>
      <c r="AA324" s="277"/>
      <c r="AB324" s="277"/>
      <c r="AC324" s="277"/>
      <c r="AD324" s="277"/>
      <c r="AE324" s="277"/>
      <c r="AF324" s="277"/>
      <c r="AG324" s="277"/>
      <c r="AH324" s="277"/>
      <c r="AI324" s="277"/>
      <c r="AJ324" s="277"/>
      <c r="AK324" s="277"/>
      <c r="AL324" s="277"/>
      <c r="AM324" s="277"/>
      <c r="AN324" s="277"/>
      <c r="AO324" s="277"/>
      <c r="AP324" s="277"/>
      <c r="AQ324" s="277"/>
      <c r="AR324" s="277"/>
      <c r="AS324" s="277"/>
      <c r="AT324" s="277"/>
      <c r="AU324" s="277"/>
      <c r="AV324" s="277"/>
      <c r="AW324" s="277"/>
      <c r="AX324" s="277"/>
      <c r="AY324" s="277"/>
      <c r="AZ324" s="277"/>
      <c r="BA324" s="277"/>
      <c r="BB324" s="277"/>
      <c r="BC324" s="277"/>
      <c r="BD324" s="277"/>
      <c r="BE324" s="277"/>
      <c r="BF324" s="277"/>
      <c r="BG324" s="277"/>
      <c r="BH324" s="277"/>
      <c r="BI324" s="277"/>
      <c r="BJ324" s="277"/>
      <c r="BK324" s="277"/>
      <c r="BL324" s="277"/>
      <c r="BM324" s="277"/>
      <c r="BN324" s="277"/>
      <c r="BO324" s="277"/>
      <c r="BP324" s="277"/>
      <c r="BQ324" s="277"/>
      <c r="BR324" s="277"/>
      <c r="BS324" s="277"/>
      <c r="BT324" s="277"/>
      <c r="BU324" s="277"/>
      <c r="BV324" s="277"/>
      <c r="BW324" s="277"/>
      <c r="BX324" s="277"/>
      <c r="BY324" s="277"/>
      <c r="BZ324" s="277"/>
      <c r="CA324" s="277"/>
      <c r="CB324" s="277"/>
    </row>
    <row r="325" spans="2:80" ht="114.75" x14ac:dyDescent="0.2">
      <c r="B325" s="45" t="s">
        <v>81</v>
      </c>
      <c r="C325" s="32" t="s">
        <v>207</v>
      </c>
      <c r="D325" s="32"/>
    </row>
    <row r="326" spans="2:80" ht="25.5" x14ac:dyDescent="0.2">
      <c r="C326" s="31" t="s">
        <v>206</v>
      </c>
      <c r="D326" s="31"/>
    </row>
    <row r="327" spans="2:80" x14ac:dyDescent="0.2">
      <c r="B327" s="45" t="s">
        <v>75</v>
      </c>
      <c r="C327" s="43" t="s">
        <v>205</v>
      </c>
      <c r="D327" s="31"/>
    </row>
    <row r="328" spans="2:80" x14ac:dyDescent="0.2">
      <c r="C328" s="33" t="s">
        <v>85</v>
      </c>
      <c r="D328" s="35">
        <v>71</v>
      </c>
      <c r="F328" s="50">
        <f>D328*E328</f>
        <v>0</v>
      </c>
    </row>
    <row r="329" spans="2:80" ht="24" x14ac:dyDescent="0.2">
      <c r="B329" s="45" t="s">
        <v>69</v>
      </c>
      <c r="C329" s="54" t="s">
        <v>204</v>
      </c>
      <c r="D329" s="32"/>
    </row>
    <row r="330" spans="2:80" x14ac:dyDescent="0.2">
      <c r="C330" s="33" t="s">
        <v>85</v>
      </c>
      <c r="D330" s="35">
        <v>7</v>
      </c>
      <c r="F330" s="50">
        <f>D330*E330</f>
        <v>0</v>
      </c>
    </row>
    <row r="331" spans="2:80" ht="24" x14ac:dyDescent="0.2">
      <c r="B331" s="45" t="s">
        <v>119</v>
      </c>
      <c r="C331" s="43" t="s">
        <v>203</v>
      </c>
      <c r="D331" s="31"/>
    </row>
    <row r="332" spans="2:80" x14ac:dyDescent="0.2">
      <c r="C332" s="33" t="s">
        <v>85</v>
      </c>
      <c r="D332" s="53">
        <v>11</v>
      </c>
      <c r="F332" s="50">
        <f>D332*E332</f>
        <v>0</v>
      </c>
    </row>
    <row r="333" spans="2:80" x14ac:dyDescent="0.2">
      <c r="D333" s="40">
        <f>SUM(D328:D332)</f>
        <v>89</v>
      </c>
    </row>
    <row r="334" spans="2:80" s="150" customFormat="1" x14ac:dyDescent="0.2">
      <c r="B334" s="45"/>
      <c r="C334" s="39"/>
      <c r="D334" s="34"/>
      <c r="E334" s="34"/>
      <c r="F334" s="109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5"/>
      <c r="BM334" s="175"/>
      <c r="BN334" s="175"/>
      <c r="BO334" s="175"/>
      <c r="BP334" s="175"/>
      <c r="BQ334" s="175"/>
      <c r="BR334" s="175"/>
      <c r="BS334" s="175"/>
      <c r="BT334" s="175"/>
      <c r="BU334" s="175"/>
      <c r="BV334" s="175"/>
      <c r="BW334" s="175"/>
      <c r="BX334" s="175"/>
      <c r="BY334" s="175"/>
      <c r="BZ334" s="175"/>
      <c r="CA334" s="175"/>
      <c r="CB334" s="175"/>
    </row>
    <row r="335" spans="2:80" ht="89.25" x14ac:dyDescent="0.2">
      <c r="B335" s="45" t="s">
        <v>77</v>
      </c>
      <c r="C335" s="32" t="s">
        <v>202</v>
      </c>
      <c r="D335" s="32"/>
      <c r="G335" s="299"/>
    </row>
    <row r="336" spans="2:80" x14ac:dyDescent="0.2">
      <c r="C336" s="33" t="s">
        <v>85</v>
      </c>
      <c r="D336" s="35">
        <v>16</v>
      </c>
      <c r="F336" s="50">
        <f>D336*E336</f>
        <v>0</v>
      </c>
    </row>
    <row r="337" spans="2:80" ht="38.25" x14ac:dyDescent="0.2">
      <c r="B337" s="45" t="s">
        <v>75</v>
      </c>
      <c r="C337" s="31" t="s">
        <v>201</v>
      </c>
      <c r="D337" s="179"/>
      <c r="E337" s="113"/>
    </row>
    <row r="338" spans="2:80" x14ac:dyDescent="0.2">
      <c r="C338" s="33" t="s">
        <v>85</v>
      </c>
      <c r="D338" s="112">
        <v>11</v>
      </c>
      <c r="E338" s="113"/>
      <c r="F338" s="50">
        <f>D338*E338</f>
        <v>0</v>
      </c>
    </row>
    <row r="339" spans="2:80" x14ac:dyDescent="0.2">
      <c r="B339" s="45"/>
      <c r="C339" s="32"/>
      <c r="D339" s="136">
        <f>SUM(D333:D336)</f>
        <v>105</v>
      </c>
      <c r="E339" s="113"/>
    </row>
    <row r="340" spans="2:80" s="68" customFormat="1" ht="9.75" x14ac:dyDescent="0.2">
      <c r="B340" s="69"/>
      <c r="C340" s="70"/>
      <c r="D340" s="64"/>
      <c r="E340" s="64"/>
      <c r="F340" s="71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  <c r="V340" s="79"/>
      <c r="W340" s="79"/>
      <c r="X340" s="79"/>
      <c r="Y340" s="79"/>
      <c r="Z340" s="79"/>
      <c r="AA340" s="79"/>
      <c r="AB340" s="79"/>
      <c r="AC340" s="79"/>
      <c r="AD340" s="79"/>
      <c r="AE340" s="79"/>
      <c r="AF340" s="79"/>
      <c r="AG340" s="79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  <c r="AV340" s="79"/>
      <c r="AW340" s="79"/>
      <c r="AX340" s="79"/>
      <c r="AY340" s="79"/>
      <c r="AZ340" s="79"/>
      <c r="BA340" s="79"/>
      <c r="BB340" s="79"/>
      <c r="BC340" s="79"/>
      <c r="BD340" s="79"/>
      <c r="BE340" s="79"/>
      <c r="BF340" s="79"/>
      <c r="BG340" s="79"/>
      <c r="BH340" s="79"/>
      <c r="BI340" s="79"/>
      <c r="BJ340" s="79"/>
      <c r="BK340" s="79"/>
      <c r="BL340" s="79"/>
      <c r="BM340" s="79"/>
      <c r="BN340" s="79"/>
      <c r="BO340" s="79"/>
      <c r="BP340" s="79"/>
      <c r="BQ340" s="79"/>
      <c r="BR340" s="79"/>
      <c r="BS340" s="79"/>
      <c r="BT340" s="79"/>
      <c r="BU340" s="79"/>
      <c r="BV340" s="79"/>
      <c r="BW340" s="79"/>
      <c r="BX340" s="79"/>
      <c r="BY340" s="79"/>
      <c r="BZ340" s="79"/>
      <c r="CA340" s="79"/>
      <c r="CB340" s="79"/>
    </row>
    <row r="341" spans="2:80" ht="63.75" x14ac:dyDescent="0.2">
      <c r="B341" s="45" t="s">
        <v>60</v>
      </c>
      <c r="C341" s="31" t="s">
        <v>200</v>
      </c>
      <c r="D341" s="179"/>
      <c r="E341" s="113"/>
    </row>
    <row r="342" spans="2:80" x14ac:dyDescent="0.2">
      <c r="C342" s="39" t="s">
        <v>1</v>
      </c>
      <c r="D342" s="112">
        <v>10</v>
      </c>
      <c r="E342" s="113"/>
      <c r="F342" s="50">
        <f>D342*E342</f>
        <v>0</v>
      </c>
    </row>
    <row r="343" spans="2:80" ht="13.5" customHeight="1" x14ac:dyDescent="0.2">
      <c r="D343" s="112"/>
      <c r="E343" s="151"/>
    </row>
    <row r="344" spans="2:80" s="68" customFormat="1" ht="9.75" x14ac:dyDescent="0.2">
      <c r="B344" s="69"/>
      <c r="C344" s="70"/>
      <c r="D344" s="52"/>
      <c r="E344" s="52"/>
      <c r="F344" s="71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  <c r="V344" s="79"/>
      <c r="W344" s="79"/>
      <c r="X344" s="79"/>
      <c r="Y344" s="79"/>
      <c r="Z344" s="79"/>
      <c r="AA344" s="79"/>
      <c r="AB344" s="79"/>
      <c r="AC344" s="79"/>
      <c r="AD344" s="79"/>
      <c r="AE344" s="79"/>
      <c r="AF344" s="79"/>
      <c r="AG344" s="79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  <c r="AV344" s="79"/>
      <c r="AW344" s="79"/>
      <c r="AX344" s="79"/>
      <c r="AY344" s="79"/>
      <c r="AZ344" s="79"/>
      <c r="BA344" s="79"/>
      <c r="BB344" s="79"/>
      <c r="BC344" s="79"/>
      <c r="BD344" s="79"/>
      <c r="BE344" s="79"/>
      <c r="BF344" s="79"/>
      <c r="BG344" s="79"/>
      <c r="BH344" s="79"/>
      <c r="BI344" s="79"/>
      <c r="BJ344" s="79"/>
      <c r="BK344" s="79"/>
      <c r="BL344" s="79"/>
      <c r="BM344" s="79"/>
      <c r="BN344" s="79"/>
      <c r="BO344" s="79"/>
      <c r="BP344" s="79"/>
      <c r="BQ344" s="79"/>
      <c r="BR344" s="79"/>
      <c r="BS344" s="79"/>
      <c r="BT344" s="79"/>
      <c r="BU344" s="79"/>
      <c r="BV344" s="79"/>
      <c r="BW344" s="79"/>
      <c r="BX344" s="79"/>
      <c r="BY344" s="79"/>
      <c r="BZ344" s="79"/>
      <c r="CA344" s="79"/>
      <c r="CB344" s="79"/>
    </row>
    <row r="345" spans="2:80" s="79" customFormat="1" ht="9.75" x14ac:dyDescent="0.2">
      <c r="B345" s="65"/>
      <c r="C345" s="62"/>
      <c r="D345" s="64"/>
      <c r="E345" s="64"/>
      <c r="F345" s="63"/>
    </row>
    <row r="346" spans="2:80" s="119" customFormat="1" ht="15.75" x14ac:dyDescent="0.25">
      <c r="B346" s="143" t="s">
        <v>199</v>
      </c>
      <c r="C346" s="144"/>
      <c r="D346" s="118"/>
      <c r="E346" s="118"/>
      <c r="F346" s="294">
        <f>SUM(F212:F345)</f>
        <v>0</v>
      </c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90"/>
      <c r="AQ346" s="90"/>
      <c r="AR346" s="90"/>
      <c r="AS346" s="90"/>
      <c r="AT346" s="90"/>
      <c r="AU346" s="90"/>
      <c r="AV346" s="90"/>
      <c r="AW346" s="90"/>
      <c r="AX346" s="90"/>
      <c r="AY346" s="90"/>
      <c r="AZ346" s="90"/>
      <c r="BA346" s="90"/>
      <c r="BB346" s="90"/>
      <c r="BC346" s="90"/>
      <c r="BD346" s="90"/>
      <c r="BE346" s="90"/>
      <c r="BF346" s="90"/>
      <c r="BG346" s="90"/>
      <c r="BH346" s="90"/>
      <c r="BI346" s="90"/>
      <c r="BJ346" s="90"/>
      <c r="BK346" s="90"/>
      <c r="BL346" s="90"/>
      <c r="BM346" s="90"/>
      <c r="BN346" s="90"/>
      <c r="BO346" s="90"/>
      <c r="BP346" s="90"/>
      <c r="BQ346" s="90"/>
      <c r="BR346" s="90"/>
      <c r="BS346" s="90"/>
      <c r="BT346" s="90"/>
      <c r="BU346" s="90"/>
      <c r="BV346" s="90"/>
      <c r="BW346" s="90"/>
      <c r="BX346" s="90"/>
      <c r="BY346" s="90"/>
      <c r="BZ346" s="90"/>
      <c r="CA346" s="90"/>
      <c r="CB346" s="90"/>
    </row>
    <row r="347" spans="2:80" s="313" customFormat="1" ht="15.75" x14ac:dyDescent="0.25">
      <c r="B347" s="311"/>
      <c r="C347" s="88"/>
      <c r="D347" s="315"/>
      <c r="E347" s="315"/>
      <c r="F347" s="316"/>
      <c r="G347" s="317"/>
      <c r="H347" s="317"/>
      <c r="I347" s="317"/>
      <c r="J347" s="317"/>
      <c r="K347" s="317"/>
      <c r="L347" s="317"/>
      <c r="M347" s="317"/>
      <c r="N347" s="317"/>
      <c r="O347" s="317"/>
      <c r="P347" s="317"/>
      <c r="Q347" s="317"/>
      <c r="R347" s="317"/>
      <c r="S347" s="317"/>
      <c r="T347" s="317"/>
      <c r="U347" s="317"/>
      <c r="V347" s="317"/>
      <c r="W347" s="317"/>
      <c r="X347" s="317"/>
      <c r="Y347" s="317"/>
      <c r="Z347" s="317"/>
      <c r="AA347" s="317"/>
      <c r="AB347" s="317"/>
      <c r="AC347" s="317"/>
      <c r="AD347" s="317"/>
      <c r="AE347" s="317"/>
      <c r="AF347" s="317"/>
      <c r="AG347" s="317"/>
      <c r="AH347" s="317"/>
      <c r="AI347" s="317"/>
      <c r="AJ347" s="317"/>
      <c r="AK347" s="317"/>
      <c r="AL347" s="317"/>
      <c r="AM347" s="317"/>
      <c r="AN347" s="317"/>
      <c r="AO347" s="317"/>
      <c r="AP347" s="317"/>
      <c r="AQ347" s="317"/>
      <c r="AR347" s="317"/>
      <c r="AS347" s="317"/>
      <c r="AT347" s="317"/>
      <c r="AU347" s="317"/>
      <c r="AV347" s="317"/>
      <c r="AW347" s="317"/>
      <c r="AX347" s="317"/>
      <c r="AY347" s="317"/>
      <c r="AZ347" s="317"/>
      <c r="BA347" s="317"/>
      <c r="BB347" s="317"/>
      <c r="BC347" s="317"/>
      <c r="BD347" s="317"/>
      <c r="BE347" s="317"/>
      <c r="BF347" s="317"/>
      <c r="BG347" s="317"/>
      <c r="BH347" s="317"/>
      <c r="BI347" s="317"/>
      <c r="BJ347" s="317"/>
      <c r="BK347" s="317"/>
      <c r="BL347" s="317"/>
      <c r="BM347" s="317"/>
      <c r="BN347" s="317"/>
      <c r="BO347" s="317"/>
      <c r="BP347" s="317"/>
      <c r="BQ347" s="317"/>
      <c r="BR347" s="317"/>
      <c r="BS347" s="317"/>
      <c r="BT347" s="317"/>
      <c r="BU347" s="317"/>
      <c r="BV347" s="317"/>
      <c r="BW347" s="317"/>
      <c r="BX347" s="317"/>
      <c r="BY347" s="317"/>
      <c r="BZ347" s="317"/>
      <c r="CA347" s="317"/>
      <c r="CB347" s="317"/>
    </row>
    <row r="348" spans="2:80" s="313" customFormat="1" ht="15.75" x14ac:dyDescent="0.25">
      <c r="B348" s="311"/>
      <c r="C348" s="88"/>
      <c r="D348" s="315"/>
      <c r="E348" s="315"/>
      <c r="F348" s="316"/>
      <c r="G348" s="317"/>
      <c r="H348" s="317"/>
      <c r="I348" s="317"/>
      <c r="J348" s="317"/>
      <c r="K348" s="317"/>
      <c r="L348" s="317"/>
      <c r="M348" s="317"/>
      <c r="N348" s="317"/>
      <c r="O348" s="317"/>
      <c r="P348" s="317"/>
      <c r="Q348" s="317"/>
      <c r="R348" s="317"/>
      <c r="S348" s="317"/>
      <c r="T348" s="317"/>
      <c r="U348" s="317"/>
      <c r="V348" s="317"/>
      <c r="W348" s="317"/>
      <c r="X348" s="317"/>
      <c r="Y348" s="317"/>
      <c r="Z348" s="317"/>
      <c r="AA348" s="317"/>
      <c r="AB348" s="317"/>
      <c r="AC348" s="317"/>
      <c r="AD348" s="317"/>
      <c r="AE348" s="317"/>
      <c r="AF348" s="317"/>
      <c r="AG348" s="317"/>
      <c r="AH348" s="317"/>
      <c r="AI348" s="317"/>
      <c r="AJ348" s="317"/>
      <c r="AK348" s="317"/>
      <c r="AL348" s="317"/>
      <c r="AM348" s="317"/>
      <c r="AN348" s="317"/>
      <c r="AO348" s="317"/>
      <c r="AP348" s="317"/>
      <c r="AQ348" s="317"/>
      <c r="AR348" s="317"/>
      <c r="AS348" s="317"/>
      <c r="AT348" s="317"/>
      <c r="AU348" s="317"/>
      <c r="AV348" s="317"/>
      <c r="AW348" s="317"/>
      <c r="AX348" s="317"/>
      <c r="AY348" s="317"/>
      <c r="AZ348" s="317"/>
      <c r="BA348" s="317"/>
      <c r="BB348" s="317"/>
      <c r="BC348" s="317"/>
      <c r="BD348" s="317"/>
      <c r="BE348" s="317"/>
      <c r="BF348" s="317"/>
      <c r="BG348" s="317"/>
      <c r="BH348" s="317"/>
      <c r="BI348" s="317"/>
      <c r="BJ348" s="317"/>
      <c r="BK348" s="317"/>
      <c r="BL348" s="317"/>
      <c r="BM348" s="317"/>
      <c r="BN348" s="317"/>
      <c r="BO348" s="317"/>
      <c r="BP348" s="317"/>
      <c r="BQ348" s="317"/>
      <c r="BR348" s="317"/>
      <c r="BS348" s="317"/>
      <c r="BT348" s="317"/>
      <c r="BU348" s="317"/>
      <c r="BV348" s="317"/>
      <c r="BW348" s="317"/>
      <c r="BX348" s="317"/>
      <c r="BY348" s="317"/>
      <c r="BZ348" s="317"/>
      <c r="CA348" s="317"/>
      <c r="CB348" s="317"/>
    </row>
    <row r="349" spans="2:80" s="313" customFormat="1" ht="15.75" x14ac:dyDescent="0.25">
      <c r="B349" s="309" t="s">
        <v>104</v>
      </c>
      <c r="C349" s="306" t="s">
        <v>198</v>
      </c>
      <c r="D349" s="315"/>
      <c r="E349" s="315"/>
      <c r="F349" s="316"/>
      <c r="G349" s="317"/>
      <c r="H349" s="317"/>
      <c r="I349" s="317"/>
      <c r="J349" s="317"/>
      <c r="K349" s="317"/>
      <c r="L349" s="317"/>
      <c r="M349" s="317"/>
      <c r="N349" s="317"/>
      <c r="O349" s="317"/>
      <c r="P349" s="317"/>
      <c r="Q349" s="317"/>
      <c r="R349" s="317"/>
      <c r="S349" s="317"/>
      <c r="T349" s="317"/>
      <c r="U349" s="317"/>
      <c r="V349" s="317"/>
      <c r="W349" s="317"/>
      <c r="X349" s="317"/>
      <c r="Y349" s="317"/>
      <c r="Z349" s="317"/>
      <c r="AA349" s="317"/>
      <c r="AB349" s="317"/>
      <c r="AC349" s="317"/>
      <c r="AD349" s="317"/>
      <c r="AE349" s="317"/>
      <c r="AF349" s="317"/>
      <c r="AG349" s="317"/>
      <c r="AH349" s="317"/>
      <c r="AI349" s="317"/>
      <c r="AJ349" s="317"/>
      <c r="AK349" s="317"/>
      <c r="AL349" s="317"/>
      <c r="AM349" s="317"/>
      <c r="AN349" s="317"/>
      <c r="AO349" s="317"/>
      <c r="AP349" s="317"/>
      <c r="AQ349" s="317"/>
      <c r="AR349" s="317"/>
      <c r="AS349" s="317"/>
      <c r="AT349" s="317"/>
      <c r="AU349" s="317"/>
      <c r="AV349" s="317"/>
      <c r="AW349" s="317"/>
      <c r="AX349" s="317"/>
      <c r="AY349" s="317"/>
      <c r="AZ349" s="317"/>
      <c r="BA349" s="317"/>
      <c r="BB349" s="317"/>
      <c r="BC349" s="317"/>
      <c r="BD349" s="317"/>
      <c r="BE349" s="317"/>
      <c r="BF349" s="317"/>
      <c r="BG349" s="317"/>
      <c r="BH349" s="317"/>
      <c r="BI349" s="317"/>
      <c r="BJ349" s="317"/>
      <c r="BK349" s="317"/>
      <c r="BL349" s="317"/>
      <c r="BM349" s="317"/>
      <c r="BN349" s="317"/>
      <c r="BO349" s="317"/>
      <c r="BP349" s="317"/>
      <c r="BQ349" s="317"/>
      <c r="BR349" s="317"/>
      <c r="BS349" s="317"/>
      <c r="BT349" s="317"/>
      <c r="BU349" s="317"/>
      <c r="BV349" s="317"/>
      <c r="BW349" s="317"/>
      <c r="BX349" s="317"/>
      <c r="BY349" s="317"/>
      <c r="BZ349" s="317"/>
      <c r="CA349" s="317"/>
      <c r="CB349" s="317"/>
    </row>
    <row r="350" spans="2:80" s="313" customFormat="1" ht="15" x14ac:dyDescent="0.2">
      <c r="B350" s="311"/>
      <c r="C350" s="314"/>
      <c r="D350" s="315"/>
      <c r="E350" s="315"/>
      <c r="F350" s="316"/>
      <c r="G350" s="317"/>
      <c r="H350" s="317"/>
      <c r="I350" s="317"/>
      <c r="J350" s="317"/>
      <c r="K350" s="317"/>
      <c r="L350" s="317"/>
      <c r="M350" s="317"/>
      <c r="N350" s="317"/>
      <c r="O350" s="317"/>
      <c r="P350" s="317"/>
      <c r="Q350" s="317"/>
      <c r="R350" s="317"/>
      <c r="S350" s="317"/>
      <c r="T350" s="317"/>
      <c r="U350" s="317"/>
      <c r="V350" s="317"/>
      <c r="W350" s="317"/>
      <c r="X350" s="317"/>
      <c r="Y350" s="317"/>
      <c r="Z350" s="317"/>
      <c r="AA350" s="317"/>
      <c r="AB350" s="317"/>
      <c r="AC350" s="317"/>
      <c r="AD350" s="317"/>
      <c r="AE350" s="317"/>
      <c r="AF350" s="317"/>
      <c r="AG350" s="317"/>
      <c r="AH350" s="317"/>
      <c r="AI350" s="317"/>
      <c r="AJ350" s="317"/>
      <c r="AK350" s="317"/>
      <c r="AL350" s="317"/>
      <c r="AM350" s="317"/>
      <c r="AN350" s="317"/>
      <c r="AO350" s="317"/>
      <c r="AP350" s="317"/>
      <c r="AQ350" s="317"/>
      <c r="AR350" s="317"/>
      <c r="AS350" s="317"/>
      <c r="AT350" s="317"/>
      <c r="AU350" s="317"/>
      <c r="AV350" s="317"/>
      <c r="AW350" s="317"/>
      <c r="AX350" s="317"/>
      <c r="AY350" s="317"/>
      <c r="AZ350" s="317"/>
      <c r="BA350" s="317"/>
      <c r="BB350" s="317"/>
      <c r="BC350" s="317"/>
      <c r="BD350" s="317"/>
      <c r="BE350" s="317"/>
      <c r="BF350" s="317"/>
      <c r="BG350" s="317"/>
      <c r="BH350" s="317"/>
      <c r="BI350" s="317"/>
      <c r="BJ350" s="317"/>
      <c r="BK350" s="317"/>
      <c r="BL350" s="317"/>
      <c r="BM350" s="317"/>
      <c r="BN350" s="317"/>
      <c r="BO350" s="317"/>
      <c r="BP350" s="317"/>
      <c r="BQ350" s="317"/>
      <c r="BR350" s="317"/>
      <c r="BS350" s="317"/>
      <c r="BT350" s="317"/>
      <c r="BU350" s="317"/>
      <c r="BV350" s="317"/>
      <c r="BW350" s="317"/>
      <c r="BX350" s="317"/>
      <c r="BY350" s="317"/>
      <c r="BZ350" s="317"/>
      <c r="CA350" s="317"/>
      <c r="CB350" s="317"/>
    </row>
    <row r="351" spans="2:80" x14ac:dyDescent="0.2">
      <c r="C351" s="33" t="s">
        <v>141</v>
      </c>
    </row>
    <row r="352" spans="2:80" ht="35.1" customHeight="1" x14ac:dyDescent="0.2">
      <c r="C352" s="108" t="s">
        <v>197</v>
      </c>
    </row>
    <row r="353" spans="2:80" x14ac:dyDescent="0.2">
      <c r="C353" s="33" t="s">
        <v>161</v>
      </c>
    </row>
    <row r="354" spans="2:80" s="68" customFormat="1" ht="9.75" x14ac:dyDescent="0.2">
      <c r="B354" s="69"/>
      <c r="C354" s="130" t="s">
        <v>196</v>
      </c>
      <c r="D354" s="52"/>
      <c r="E354" s="52"/>
      <c r="F354" s="71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  <c r="V354" s="79"/>
      <c r="W354" s="79"/>
      <c r="X354" s="79"/>
      <c r="Y354" s="79"/>
      <c r="Z354" s="79"/>
      <c r="AA354" s="79"/>
      <c r="AB354" s="79"/>
      <c r="AC354" s="79"/>
      <c r="AD354" s="79"/>
      <c r="AE354" s="79"/>
      <c r="AF354" s="79"/>
      <c r="AG354" s="79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  <c r="AV354" s="79"/>
      <c r="AW354" s="79"/>
      <c r="AX354" s="79"/>
      <c r="AY354" s="79"/>
      <c r="AZ354" s="79"/>
      <c r="BA354" s="79"/>
      <c r="BB354" s="79"/>
      <c r="BC354" s="79"/>
      <c r="BD354" s="79"/>
      <c r="BE354" s="79"/>
      <c r="BF354" s="79"/>
      <c r="BG354" s="79"/>
      <c r="BH354" s="79"/>
      <c r="BI354" s="79"/>
      <c r="BJ354" s="79"/>
      <c r="BK354" s="79"/>
      <c r="BL354" s="79"/>
      <c r="BM354" s="79"/>
      <c r="BN354" s="79"/>
      <c r="BO354" s="79"/>
      <c r="BP354" s="79"/>
      <c r="BQ354" s="79"/>
      <c r="BR354" s="79"/>
      <c r="BS354" s="79"/>
      <c r="BT354" s="79"/>
      <c r="BU354" s="79"/>
      <c r="BV354" s="79"/>
      <c r="BW354" s="79"/>
      <c r="BX354" s="79"/>
      <c r="BY354" s="79"/>
      <c r="BZ354" s="79"/>
      <c r="CA354" s="79"/>
      <c r="CB354" s="79"/>
    </row>
    <row r="355" spans="2:80" s="68" customFormat="1" ht="19.5" customHeight="1" x14ac:dyDescent="0.2">
      <c r="B355" s="69"/>
      <c r="C355" s="357" t="s">
        <v>195</v>
      </c>
      <c r="D355" s="357"/>
      <c r="E355" s="52"/>
      <c r="F355" s="71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  <c r="V355" s="79"/>
      <c r="W355" s="79"/>
      <c r="X355" s="79"/>
      <c r="Y355" s="79"/>
      <c r="Z355" s="79"/>
      <c r="AA355" s="79"/>
      <c r="AB355" s="79"/>
      <c r="AC355" s="79"/>
      <c r="AD355" s="79"/>
      <c r="AE355" s="79"/>
      <c r="AF355" s="79"/>
      <c r="AG355" s="79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  <c r="AV355" s="79"/>
      <c r="AW355" s="79"/>
      <c r="AX355" s="79"/>
      <c r="AY355" s="79"/>
      <c r="AZ355" s="79"/>
      <c r="BA355" s="79"/>
      <c r="BB355" s="79"/>
      <c r="BC355" s="79"/>
      <c r="BD355" s="79"/>
      <c r="BE355" s="79"/>
      <c r="BF355" s="79"/>
      <c r="BG355" s="79"/>
      <c r="BH355" s="79"/>
      <c r="BI355" s="79"/>
      <c r="BJ355" s="79"/>
      <c r="BK355" s="79"/>
      <c r="BL355" s="79"/>
      <c r="BM355" s="79"/>
      <c r="BN355" s="79"/>
      <c r="BO355" s="79"/>
      <c r="BP355" s="79"/>
      <c r="BQ355" s="79"/>
      <c r="BR355" s="79"/>
      <c r="BS355" s="79"/>
      <c r="BT355" s="79"/>
      <c r="BU355" s="79"/>
      <c r="BV355" s="79"/>
      <c r="BW355" s="79"/>
      <c r="BX355" s="79"/>
      <c r="BY355" s="79"/>
      <c r="BZ355" s="79"/>
      <c r="CA355" s="79"/>
      <c r="CB355" s="79"/>
    </row>
    <row r="356" spans="2:80" s="68" customFormat="1" ht="9.75" x14ac:dyDescent="0.2">
      <c r="B356" s="69"/>
      <c r="C356" s="360" t="s">
        <v>194</v>
      </c>
      <c r="D356" s="360"/>
      <c r="E356" s="52"/>
      <c r="F356" s="71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  <c r="V356" s="79"/>
      <c r="W356" s="79"/>
      <c r="X356" s="79"/>
      <c r="Y356" s="79"/>
      <c r="Z356" s="79"/>
      <c r="AA356" s="79"/>
      <c r="AB356" s="79"/>
      <c r="AC356" s="79"/>
      <c r="AD356" s="79"/>
      <c r="AE356" s="79"/>
      <c r="AF356" s="79"/>
      <c r="AG356" s="79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  <c r="AV356" s="79"/>
      <c r="AW356" s="79"/>
      <c r="AX356" s="79"/>
      <c r="AY356" s="79"/>
      <c r="AZ356" s="79"/>
      <c r="BA356" s="79"/>
      <c r="BB356" s="79"/>
      <c r="BC356" s="79"/>
      <c r="BD356" s="79"/>
      <c r="BE356" s="79"/>
      <c r="BF356" s="79"/>
      <c r="BG356" s="79"/>
      <c r="BH356" s="79"/>
      <c r="BI356" s="79"/>
      <c r="BJ356" s="79"/>
      <c r="BK356" s="79"/>
      <c r="BL356" s="79"/>
      <c r="BM356" s="79"/>
      <c r="BN356" s="79"/>
      <c r="BO356" s="79"/>
      <c r="BP356" s="79"/>
      <c r="BQ356" s="79"/>
      <c r="BR356" s="79"/>
      <c r="BS356" s="79"/>
      <c r="BT356" s="79"/>
      <c r="BU356" s="79"/>
      <c r="BV356" s="79"/>
      <c r="BW356" s="79"/>
      <c r="BX356" s="79"/>
      <c r="BY356" s="79"/>
      <c r="BZ356" s="79"/>
      <c r="CA356" s="79"/>
      <c r="CB356" s="79"/>
    </row>
    <row r="357" spans="2:80" s="68" customFormat="1" ht="9.75" x14ac:dyDescent="0.2">
      <c r="B357" s="69"/>
      <c r="C357" s="360" t="s">
        <v>193</v>
      </c>
      <c r="D357" s="360"/>
      <c r="E357" s="52"/>
      <c r="F357" s="71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  <c r="V357" s="79"/>
      <c r="W357" s="79"/>
      <c r="X357" s="79"/>
      <c r="Y357" s="79"/>
      <c r="Z357" s="79"/>
      <c r="AA357" s="79"/>
      <c r="AB357" s="79"/>
      <c r="AC357" s="79"/>
      <c r="AD357" s="79"/>
      <c r="AE357" s="79"/>
      <c r="AF357" s="79"/>
      <c r="AG357" s="79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  <c r="AV357" s="79"/>
      <c r="AW357" s="79"/>
      <c r="AX357" s="79"/>
      <c r="AY357" s="79"/>
      <c r="AZ357" s="79"/>
      <c r="BA357" s="79"/>
      <c r="BB357" s="79"/>
      <c r="BC357" s="79"/>
      <c r="BD357" s="79"/>
      <c r="BE357" s="79"/>
      <c r="BF357" s="79"/>
      <c r="BG357" s="79"/>
      <c r="BH357" s="79"/>
      <c r="BI357" s="79"/>
      <c r="BJ357" s="79"/>
      <c r="BK357" s="79"/>
      <c r="BL357" s="79"/>
      <c r="BM357" s="79"/>
      <c r="BN357" s="79"/>
      <c r="BO357" s="79"/>
      <c r="BP357" s="79"/>
      <c r="BQ357" s="79"/>
      <c r="BR357" s="79"/>
      <c r="BS357" s="79"/>
      <c r="BT357" s="79"/>
      <c r="BU357" s="79"/>
      <c r="BV357" s="79"/>
      <c r="BW357" s="79"/>
      <c r="BX357" s="79"/>
      <c r="BY357" s="79"/>
      <c r="BZ357" s="79"/>
      <c r="CA357" s="79"/>
      <c r="CB357" s="79"/>
    </row>
    <row r="358" spans="2:80" s="68" customFormat="1" ht="9.75" x14ac:dyDescent="0.2">
      <c r="B358" s="69"/>
      <c r="C358" s="360" t="s">
        <v>192</v>
      </c>
      <c r="D358" s="360"/>
      <c r="E358" s="52"/>
      <c r="F358" s="71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  <c r="V358" s="79"/>
      <c r="W358" s="79"/>
      <c r="X358" s="79"/>
      <c r="Y358" s="79"/>
      <c r="Z358" s="79"/>
      <c r="AA358" s="79"/>
      <c r="AB358" s="79"/>
      <c r="AC358" s="79"/>
      <c r="AD358" s="79"/>
      <c r="AE358" s="79"/>
      <c r="AF358" s="79"/>
      <c r="AG358" s="79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  <c r="AV358" s="79"/>
      <c r="AW358" s="79"/>
      <c r="AX358" s="79"/>
      <c r="AY358" s="79"/>
      <c r="AZ358" s="79"/>
      <c r="BA358" s="79"/>
      <c r="BB358" s="79"/>
      <c r="BC358" s="79"/>
      <c r="BD358" s="79"/>
      <c r="BE358" s="79"/>
      <c r="BF358" s="79"/>
      <c r="BG358" s="79"/>
      <c r="BH358" s="79"/>
      <c r="BI358" s="79"/>
      <c r="BJ358" s="79"/>
      <c r="BK358" s="79"/>
      <c r="BL358" s="79"/>
      <c r="BM358" s="79"/>
      <c r="BN358" s="79"/>
      <c r="BO358" s="79"/>
      <c r="BP358" s="79"/>
      <c r="BQ358" s="79"/>
      <c r="BR358" s="79"/>
      <c r="BS358" s="79"/>
      <c r="BT358" s="79"/>
      <c r="BU358" s="79"/>
      <c r="BV358" s="79"/>
      <c r="BW358" s="79"/>
      <c r="BX358" s="79"/>
      <c r="BY358" s="79"/>
      <c r="BZ358" s="79"/>
      <c r="CA358" s="79"/>
      <c r="CB358" s="79"/>
    </row>
    <row r="359" spans="2:80" s="68" customFormat="1" ht="19.5" customHeight="1" x14ac:dyDescent="0.2">
      <c r="B359" s="69"/>
      <c r="C359" s="360" t="s">
        <v>191</v>
      </c>
      <c r="D359" s="360"/>
      <c r="E359" s="52"/>
      <c r="F359" s="71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  <c r="V359" s="79"/>
      <c r="W359" s="79"/>
      <c r="X359" s="79"/>
      <c r="Y359" s="79"/>
      <c r="Z359" s="79"/>
      <c r="AA359" s="79"/>
      <c r="AB359" s="79"/>
      <c r="AC359" s="79"/>
      <c r="AD359" s="79"/>
      <c r="AE359" s="79"/>
      <c r="AF359" s="79"/>
      <c r="AG359" s="79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  <c r="AV359" s="79"/>
      <c r="AW359" s="79"/>
      <c r="AX359" s="79"/>
      <c r="AY359" s="79"/>
      <c r="AZ359" s="79"/>
      <c r="BA359" s="79"/>
      <c r="BB359" s="79"/>
      <c r="BC359" s="79"/>
      <c r="BD359" s="79"/>
      <c r="BE359" s="79"/>
      <c r="BF359" s="79"/>
      <c r="BG359" s="79"/>
      <c r="BH359" s="79"/>
      <c r="BI359" s="79"/>
      <c r="BJ359" s="79"/>
      <c r="BK359" s="79"/>
      <c r="BL359" s="79"/>
      <c r="BM359" s="79"/>
      <c r="BN359" s="79"/>
      <c r="BO359" s="79"/>
      <c r="BP359" s="79"/>
      <c r="BQ359" s="79"/>
      <c r="BR359" s="79"/>
      <c r="BS359" s="79"/>
      <c r="BT359" s="79"/>
      <c r="BU359" s="79"/>
      <c r="BV359" s="79"/>
      <c r="BW359" s="79"/>
      <c r="BX359" s="79"/>
      <c r="BY359" s="79"/>
      <c r="BZ359" s="79"/>
      <c r="CA359" s="79"/>
      <c r="CB359" s="79"/>
    </row>
    <row r="360" spans="2:80" s="68" customFormat="1" ht="9.75" x14ac:dyDescent="0.2">
      <c r="B360" s="69"/>
      <c r="C360" s="130" t="s">
        <v>190</v>
      </c>
      <c r="D360" s="52"/>
      <c r="E360" s="52"/>
      <c r="F360" s="71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  <c r="V360" s="79"/>
      <c r="W360" s="79"/>
      <c r="X360" s="79"/>
      <c r="Y360" s="79"/>
      <c r="Z360" s="79"/>
      <c r="AA360" s="79"/>
      <c r="AB360" s="79"/>
      <c r="AC360" s="79"/>
      <c r="AD360" s="79"/>
      <c r="AE360" s="79"/>
      <c r="AF360" s="79"/>
      <c r="AG360" s="79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  <c r="AV360" s="79"/>
      <c r="AW360" s="79"/>
      <c r="AX360" s="79"/>
      <c r="AY360" s="79"/>
      <c r="AZ360" s="79"/>
      <c r="BA360" s="79"/>
      <c r="BB360" s="79"/>
      <c r="BC360" s="79"/>
      <c r="BD360" s="79"/>
      <c r="BE360" s="79"/>
      <c r="BF360" s="79"/>
      <c r="BG360" s="79"/>
      <c r="BH360" s="79"/>
      <c r="BI360" s="79"/>
      <c r="BJ360" s="79"/>
      <c r="BK360" s="79"/>
      <c r="BL360" s="79"/>
      <c r="BM360" s="79"/>
      <c r="BN360" s="79"/>
      <c r="BO360" s="79"/>
      <c r="BP360" s="79"/>
      <c r="BQ360" s="79"/>
      <c r="BR360" s="79"/>
      <c r="BS360" s="79"/>
      <c r="BT360" s="79"/>
      <c r="BU360" s="79"/>
      <c r="BV360" s="79"/>
      <c r="BW360" s="79"/>
      <c r="BX360" s="79"/>
      <c r="BY360" s="79"/>
      <c r="BZ360" s="79"/>
      <c r="CA360" s="79"/>
      <c r="CB360" s="79"/>
    </row>
    <row r="361" spans="2:80" s="68" customFormat="1" ht="9.75" x14ac:dyDescent="0.2">
      <c r="B361" s="69"/>
      <c r="C361" s="130" t="s">
        <v>189</v>
      </c>
      <c r="D361" s="52"/>
      <c r="E361" s="52"/>
      <c r="F361" s="71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  <c r="V361" s="79"/>
      <c r="W361" s="79"/>
      <c r="X361" s="79"/>
      <c r="Y361" s="79"/>
      <c r="Z361" s="79"/>
      <c r="AA361" s="79"/>
      <c r="AB361" s="79"/>
      <c r="AC361" s="79"/>
      <c r="AD361" s="79"/>
      <c r="AE361" s="79"/>
      <c r="AF361" s="79"/>
      <c r="AG361" s="79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  <c r="AV361" s="79"/>
      <c r="AW361" s="79"/>
      <c r="AX361" s="79"/>
      <c r="AY361" s="79"/>
      <c r="AZ361" s="79"/>
      <c r="BA361" s="79"/>
      <c r="BB361" s="79"/>
      <c r="BC361" s="79"/>
      <c r="BD361" s="79"/>
      <c r="BE361" s="79"/>
      <c r="BF361" s="79"/>
      <c r="BG361" s="79"/>
      <c r="BH361" s="79"/>
      <c r="BI361" s="79"/>
      <c r="BJ361" s="79"/>
      <c r="BK361" s="79"/>
      <c r="BL361" s="79"/>
      <c r="BM361" s="79"/>
      <c r="BN361" s="79"/>
      <c r="BO361" s="79"/>
      <c r="BP361" s="79"/>
      <c r="BQ361" s="79"/>
      <c r="BR361" s="79"/>
      <c r="BS361" s="79"/>
      <c r="BT361" s="79"/>
      <c r="BU361" s="79"/>
      <c r="BV361" s="79"/>
      <c r="BW361" s="79"/>
      <c r="BX361" s="79"/>
      <c r="BY361" s="79"/>
      <c r="BZ361" s="79"/>
      <c r="CA361" s="79"/>
      <c r="CB361" s="79"/>
    </row>
    <row r="362" spans="2:80" s="68" customFormat="1" ht="19.5" customHeight="1" x14ac:dyDescent="0.2">
      <c r="B362" s="69"/>
      <c r="C362" s="360" t="s">
        <v>188</v>
      </c>
      <c r="D362" s="360"/>
      <c r="E362" s="52"/>
      <c r="F362" s="71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  <c r="V362" s="79"/>
      <c r="W362" s="79"/>
      <c r="X362" s="79"/>
      <c r="Y362" s="79"/>
      <c r="Z362" s="79"/>
      <c r="AA362" s="79"/>
      <c r="AB362" s="79"/>
      <c r="AC362" s="79"/>
      <c r="AD362" s="79"/>
      <c r="AE362" s="79"/>
      <c r="AF362" s="79"/>
      <c r="AG362" s="79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  <c r="AV362" s="79"/>
      <c r="AW362" s="79"/>
      <c r="AX362" s="79"/>
      <c r="AY362" s="79"/>
      <c r="AZ362" s="79"/>
      <c r="BA362" s="79"/>
      <c r="BB362" s="79"/>
      <c r="BC362" s="79"/>
      <c r="BD362" s="79"/>
      <c r="BE362" s="79"/>
      <c r="BF362" s="79"/>
      <c r="BG362" s="79"/>
      <c r="BH362" s="79"/>
      <c r="BI362" s="79"/>
      <c r="BJ362" s="79"/>
      <c r="BK362" s="79"/>
      <c r="BL362" s="79"/>
      <c r="BM362" s="79"/>
      <c r="BN362" s="79"/>
      <c r="BO362" s="79"/>
      <c r="BP362" s="79"/>
      <c r="BQ362" s="79"/>
      <c r="BR362" s="79"/>
      <c r="BS362" s="79"/>
      <c r="BT362" s="79"/>
      <c r="BU362" s="79"/>
      <c r="BV362" s="79"/>
      <c r="BW362" s="79"/>
      <c r="BX362" s="79"/>
      <c r="BY362" s="79"/>
      <c r="BZ362" s="79"/>
      <c r="CA362" s="79"/>
      <c r="CB362" s="79"/>
    </row>
    <row r="363" spans="2:80" s="107" customFormat="1" ht="8.25" x14ac:dyDescent="0.15">
      <c r="B363" s="49"/>
      <c r="C363" s="48"/>
      <c r="D363" s="46"/>
      <c r="E363" s="46"/>
      <c r="F363" s="47"/>
      <c r="G363" s="297"/>
      <c r="H363" s="297"/>
      <c r="I363" s="297"/>
      <c r="J363" s="297"/>
      <c r="K363" s="297"/>
      <c r="L363" s="297"/>
      <c r="M363" s="297"/>
      <c r="N363" s="297"/>
      <c r="O363" s="297"/>
      <c r="P363" s="297"/>
      <c r="Q363" s="297"/>
      <c r="R363" s="297"/>
      <c r="S363" s="297"/>
      <c r="T363" s="297"/>
      <c r="U363" s="297"/>
      <c r="V363" s="297"/>
      <c r="W363" s="297"/>
      <c r="X363" s="297"/>
      <c r="Y363" s="297"/>
      <c r="Z363" s="297"/>
      <c r="AA363" s="297"/>
      <c r="AB363" s="297"/>
      <c r="AC363" s="297"/>
      <c r="AD363" s="297"/>
      <c r="AE363" s="297"/>
      <c r="AF363" s="297"/>
      <c r="AG363" s="297"/>
      <c r="AH363" s="297"/>
      <c r="AI363" s="297"/>
      <c r="AJ363" s="297"/>
      <c r="AK363" s="297"/>
      <c r="AL363" s="297"/>
      <c r="AM363" s="297"/>
      <c r="AN363" s="297"/>
      <c r="AO363" s="297"/>
      <c r="AP363" s="297"/>
      <c r="AQ363" s="297"/>
      <c r="AR363" s="297"/>
      <c r="AS363" s="297"/>
      <c r="AT363" s="297"/>
      <c r="AU363" s="297"/>
      <c r="AV363" s="297"/>
      <c r="AW363" s="297"/>
      <c r="AX363" s="297"/>
      <c r="AY363" s="297"/>
      <c r="AZ363" s="297"/>
      <c r="BA363" s="297"/>
      <c r="BB363" s="297"/>
      <c r="BC363" s="297"/>
      <c r="BD363" s="297"/>
      <c r="BE363" s="297"/>
      <c r="BF363" s="297"/>
      <c r="BG363" s="297"/>
      <c r="BH363" s="297"/>
      <c r="BI363" s="297"/>
      <c r="BJ363" s="297"/>
      <c r="BK363" s="297"/>
      <c r="BL363" s="297"/>
      <c r="BM363" s="297"/>
      <c r="BN363" s="297"/>
      <c r="BO363" s="297"/>
      <c r="BP363" s="297"/>
      <c r="BQ363" s="297"/>
      <c r="BR363" s="297"/>
      <c r="BS363" s="297"/>
      <c r="BT363" s="297"/>
      <c r="BU363" s="297"/>
      <c r="BV363" s="297"/>
      <c r="BW363" s="297"/>
      <c r="BX363" s="297"/>
      <c r="BY363" s="297"/>
      <c r="BZ363" s="297"/>
      <c r="CA363" s="297"/>
      <c r="CB363" s="297"/>
    </row>
    <row r="364" spans="2:80" ht="38.25" x14ac:dyDescent="0.2">
      <c r="B364" s="44" t="s">
        <v>81</v>
      </c>
      <c r="C364" s="51" t="s">
        <v>187</v>
      </c>
      <c r="D364" s="31"/>
    </row>
    <row r="365" spans="2:80" x14ac:dyDescent="0.2">
      <c r="C365" s="33" t="s">
        <v>1</v>
      </c>
      <c r="D365" s="35">
        <v>48</v>
      </c>
      <c r="F365" s="50">
        <f>D365*E365</f>
        <v>0</v>
      </c>
    </row>
    <row r="366" spans="2:80" s="107" customFormat="1" ht="8.25" x14ac:dyDescent="0.15">
      <c r="B366" s="49"/>
      <c r="C366" s="48"/>
      <c r="D366" s="46"/>
      <c r="E366" s="46"/>
      <c r="F366" s="47"/>
      <c r="G366" s="297"/>
      <c r="H366" s="297"/>
      <c r="I366" s="297"/>
      <c r="J366" s="297"/>
      <c r="K366" s="297"/>
      <c r="L366" s="297"/>
      <c r="M366" s="297"/>
      <c r="N366" s="297"/>
      <c r="O366" s="297"/>
      <c r="P366" s="297"/>
      <c r="Q366" s="297"/>
      <c r="R366" s="297"/>
      <c r="S366" s="297"/>
      <c r="T366" s="297"/>
      <c r="U366" s="297"/>
      <c r="V366" s="297"/>
      <c r="W366" s="297"/>
      <c r="X366" s="297"/>
      <c r="Y366" s="297"/>
      <c r="Z366" s="297"/>
      <c r="AA366" s="297"/>
      <c r="AB366" s="297"/>
      <c r="AC366" s="297"/>
      <c r="AD366" s="297"/>
      <c r="AE366" s="297"/>
      <c r="AF366" s="297"/>
      <c r="AG366" s="297"/>
      <c r="AH366" s="297"/>
      <c r="AI366" s="297"/>
      <c r="AJ366" s="297"/>
      <c r="AK366" s="297"/>
      <c r="AL366" s="297"/>
      <c r="AM366" s="297"/>
      <c r="AN366" s="297"/>
      <c r="AO366" s="297"/>
      <c r="AP366" s="297"/>
      <c r="AQ366" s="297"/>
      <c r="AR366" s="297"/>
      <c r="AS366" s="297"/>
      <c r="AT366" s="297"/>
      <c r="AU366" s="297"/>
      <c r="AV366" s="297"/>
      <c r="AW366" s="297"/>
      <c r="AX366" s="297"/>
      <c r="AY366" s="297"/>
      <c r="AZ366" s="297"/>
      <c r="BA366" s="297"/>
      <c r="BB366" s="297"/>
      <c r="BC366" s="297"/>
      <c r="BD366" s="297"/>
      <c r="BE366" s="297"/>
      <c r="BF366" s="297"/>
      <c r="BG366" s="297"/>
      <c r="BH366" s="297"/>
      <c r="BI366" s="297"/>
      <c r="BJ366" s="297"/>
      <c r="BK366" s="297"/>
      <c r="BL366" s="297"/>
      <c r="BM366" s="297"/>
      <c r="BN366" s="297"/>
      <c r="BO366" s="297"/>
      <c r="BP366" s="297"/>
      <c r="BQ366" s="297"/>
      <c r="BR366" s="297"/>
      <c r="BS366" s="297"/>
      <c r="BT366" s="297"/>
      <c r="BU366" s="297"/>
      <c r="BV366" s="297"/>
      <c r="BW366" s="297"/>
      <c r="BX366" s="297"/>
      <c r="BY366" s="297"/>
      <c r="BZ366" s="297"/>
      <c r="CA366" s="297"/>
      <c r="CB366" s="297"/>
    </row>
    <row r="367" spans="2:80" ht="38.25" x14ac:dyDescent="0.2">
      <c r="B367" s="45" t="s">
        <v>77</v>
      </c>
      <c r="C367" s="51" t="s">
        <v>186</v>
      </c>
      <c r="D367" s="31"/>
    </row>
    <row r="368" spans="2:80" x14ac:dyDescent="0.2">
      <c r="C368" s="33" t="s">
        <v>1</v>
      </c>
      <c r="D368" s="35">
        <v>43</v>
      </c>
      <c r="F368" s="50">
        <f>D368*E368</f>
        <v>0</v>
      </c>
    </row>
    <row r="369" spans="2:80" s="107" customFormat="1" ht="8.25" x14ac:dyDescent="0.15">
      <c r="B369" s="49"/>
      <c r="C369" s="48"/>
      <c r="D369" s="46"/>
      <c r="E369" s="46"/>
      <c r="F369" s="47"/>
      <c r="G369" s="297"/>
      <c r="H369" s="297"/>
      <c r="I369" s="297"/>
      <c r="J369" s="297"/>
      <c r="K369" s="297"/>
      <c r="L369" s="297"/>
      <c r="M369" s="297"/>
      <c r="N369" s="297"/>
      <c r="O369" s="297"/>
      <c r="P369" s="297"/>
      <c r="Q369" s="297"/>
      <c r="R369" s="297"/>
      <c r="S369" s="297"/>
      <c r="T369" s="297"/>
      <c r="U369" s="297"/>
      <c r="V369" s="297"/>
      <c r="W369" s="297"/>
      <c r="X369" s="297"/>
      <c r="Y369" s="297"/>
      <c r="Z369" s="297"/>
      <c r="AA369" s="297"/>
      <c r="AB369" s="297"/>
      <c r="AC369" s="297"/>
      <c r="AD369" s="297"/>
      <c r="AE369" s="297"/>
      <c r="AF369" s="297"/>
      <c r="AG369" s="297"/>
      <c r="AH369" s="297"/>
      <c r="AI369" s="297"/>
      <c r="AJ369" s="297"/>
      <c r="AK369" s="297"/>
      <c r="AL369" s="297"/>
      <c r="AM369" s="297"/>
      <c r="AN369" s="297"/>
      <c r="AO369" s="297"/>
      <c r="AP369" s="297"/>
      <c r="AQ369" s="297"/>
      <c r="AR369" s="297"/>
      <c r="AS369" s="297"/>
      <c r="AT369" s="297"/>
      <c r="AU369" s="297"/>
      <c r="AV369" s="297"/>
      <c r="AW369" s="297"/>
      <c r="AX369" s="297"/>
      <c r="AY369" s="297"/>
      <c r="AZ369" s="297"/>
      <c r="BA369" s="297"/>
      <c r="BB369" s="297"/>
      <c r="BC369" s="297"/>
      <c r="BD369" s="297"/>
      <c r="BE369" s="297"/>
      <c r="BF369" s="297"/>
      <c r="BG369" s="297"/>
      <c r="BH369" s="297"/>
      <c r="BI369" s="297"/>
      <c r="BJ369" s="297"/>
      <c r="BK369" s="297"/>
      <c r="BL369" s="297"/>
      <c r="BM369" s="297"/>
      <c r="BN369" s="297"/>
      <c r="BO369" s="297"/>
      <c r="BP369" s="297"/>
      <c r="BQ369" s="297"/>
      <c r="BR369" s="297"/>
      <c r="BS369" s="297"/>
      <c r="BT369" s="297"/>
      <c r="BU369" s="297"/>
      <c r="BV369" s="297"/>
      <c r="BW369" s="297"/>
      <c r="BX369" s="297"/>
      <c r="BY369" s="297"/>
      <c r="BZ369" s="297"/>
      <c r="CA369" s="297"/>
      <c r="CB369" s="297"/>
    </row>
    <row r="370" spans="2:80" ht="51" x14ac:dyDescent="0.2">
      <c r="B370" s="45" t="s">
        <v>60</v>
      </c>
      <c r="C370" s="51" t="s">
        <v>185</v>
      </c>
    </row>
    <row r="371" spans="2:80" x14ac:dyDescent="0.2">
      <c r="C371" s="33" t="s">
        <v>10</v>
      </c>
      <c r="D371" s="35">
        <v>6</v>
      </c>
      <c r="F371" s="50">
        <f>D371*E371</f>
        <v>0</v>
      </c>
    </row>
    <row r="372" spans="2:80" s="107" customFormat="1" ht="8.25" x14ac:dyDescent="0.15">
      <c r="B372" s="49"/>
      <c r="C372" s="48"/>
      <c r="D372" s="46"/>
      <c r="E372" s="46"/>
      <c r="F372" s="47"/>
      <c r="G372" s="297"/>
      <c r="H372" s="297"/>
      <c r="I372" s="297"/>
      <c r="J372" s="297"/>
      <c r="K372" s="297"/>
      <c r="L372" s="297"/>
      <c r="M372" s="297"/>
      <c r="N372" s="297"/>
      <c r="O372" s="297"/>
      <c r="P372" s="297"/>
      <c r="Q372" s="297"/>
      <c r="R372" s="297"/>
      <c r="S372" s="297"/>
      <c r="T372" s="297"/>
      <c r="U372" s="297"/>
      <c r="V372" s="297"/>
      <c r="W372" s="297"/>
      <c r="X372" s="297"/>
      <c r="Y372" s="297"/>
      <c r="Z372" s="297"/>
      <c r="AA372" s="297"/>
      <c r="AB372" s="297"/>
      <c r="AC372" s="297"/>
      <c r="AD372" s="297"/>
      <c r="AE372" s="297"/>
      <c r="AF372" s="297"/>
      <c r="AG372" s="297"/>
      <c r="AH372" s="297"/>
      <c r="AI372" s="297"/>
      <c r="AJ372" s="297"/>
      <c r="AK372" s="297"/>
      <c r="AL372" s="297"/>
      <c r="AM372" s="297"/>
      <c r="AN372" s="297"/>
      <c r="AO372" s="297"/>
      <c r="AP372" s="297"/>
      <c r="AQ372" s="297"/>
      <c r="AR372" s="297"/>
      <c r="AS372" s="297"/>
      <c r="AT372" s="297"/>
      <c r="AU372" s="297"/>
      <c r="AV372" s="297"/>
      <c r="AW372" s="297"/>
      <c r="AX372" s="297"/>
      <c r="AY372" s="297"/>
      <c r="AZ372" s="297"/>
      <c r="BA372" s="297"/>
      <c r="BB372" s="297"/>
      <c r="BC372" s="297"/>
      <c r="BD372" s="297"/>
      <c r="BE372" s="297"/>
      <c r="BF372" s="297"/>
      <c r="BG372" s="297"/>
      <c r="BH372" s="297"/>
      <c r="BI372" s="297"/>
      <c r="BJ372" s="297"/>
      <c r="BK372" s="297"/>
      <c r="BL372" s="297"/>
      <c r="BM372" s="297"/>
      <c r="BN372" s="297"/>
      <c r="BO372" s="297"/>
      <c r="BP372" s="297"/>
      <c r="BQ372" s="297"/>
      <c r="BR372" s="297"/>
      <c r="BS372" s="297"/>
      <c r="BT372" s="297"/>
      <c r="BU372" s="297"/>
      <c r="BV372" s="297"/>
      <c r="BW372" s="297"/>
      <c r="BX372" s="297"/>
      <c r="BY372" s="297"/>
      <c r="BZ372" s="297"/>
      <c r="CA372" s="297"/>
      <c r="CB372" s="297"/>
    </row>
    <row r="373" spans="2:80" ht="51" x14ac:dyDescent="0.2">
      <c r="B373" s="45" t="s">
        <v>57</v>
      </c>
      <c r="C373" s="51" t="s">
        <v>184</v>
      </c>
    </row>
    <row r="374" spans="2:80" x14ac:dyDescent="0.2">
      <c r="B374" s="45" t="s">
        <v>75</v>
      </c>
      <c r="C374" s="39" t="s">
        <v>183</v>
      </c>
    </row>
    <row r="375" spans="2:80" x14ac:dyDescent="0.2">
      <c r="C375" s="33" t="s">
        <v>85</v>
      </c>
      <c r="D375" s="35">
        <v>74</v>
      </c>
      <c r="E375" s="126"/>
      <c r="F375" s="50">
        <f>D375*E375</f>
        <v>0</v>
      </c>
    </row>
    <row r="376" spans="2:80" x14ac:dyDescent="0.2">
      <c r="B376" s="45" t="s">
        <v>69</v>
      </c>
      <c r="C376" s="39" t="s">
        <v>182</v>
      </c>
    </row>
    <row r="377" spans="2:80" x14ac:dyDescent="0.2">
      <c r="C377" s="39" t="s">
        <v>85</v>
      </c>
      <c r="D377" s="35">
        <v>6</v>
      </c>
      <c r="E377" s="126"/>
      <c r="F377" s="50">
        <f>D377*E377</f>
        <v>0</v>
      </c>
    </row>
    <row r="378" spans="2:80" ht="25.5" x14ac:dyDescent="0.2">
      <c r="B378" s="45" t="s">
        <v>119</v>
      </c>
      <c r="C378" s="38" t="s">
        <v>181</v>
      </c>
    </row>
    <row r="379" spans="2:80" x14ac:dyDescent="0.2">
      <c r="C379" s="39" t="s">
        <v>85</v>
      </c>
      <c r="D379" s="35">
        <v>5</v>
      </c>
      <c r="E379" s="126"/>
      <c r="F379" s="50">
        <f>D379*E379</f>
        <v>0</v>
      </c>
    </row>
    <row r="380" spans="2:80" s="107" customFormat="1" ht="8.25" x14ac:dyDescent="0.15">
      <c r="B380" s="49"/>
      <c r="C380" s="48"/>
      <c r="D380" s="46"/>
      <c r="E380" s="132"/>
      <c r="F380" s="47"/>
      <c r="G380" s="297"/>
      <c r="H380" s="297"/>
      <c r="I380" s="297"/>
      <c r="J380" s="297"/>
      <c r="K380" s="297"/>
      <c r="L380" s="297"/>
      <c r="M380" s="297"/>
      <c r="N380" s="297"/>
      <c r="O380" s="297"/>
      <c r="P380" s="297"/>
      <c r="Q380" s="297"/>
      <c r="R380" s="297"/>
      <c r="S380" s="297"/>
      <c r="T380" s="297"/>
      <c r="U380" s="297"/>
      <c r="V380" s="297"/>
      <c r="W380" s="297"/>
      <c r="X380" s="297"/>
      <c r="Y380" s="297"/>
      <c r="Z380" s="297"/>
      <c r="AA380" s="297"/>
      <c r="AB380" s="297"/>
      <c r="AC380" s="297"/>
      <c r="AD380" s="297"/>
      <c r="AE380" s="297"/>
      <c r="AF380" s="297"/>
      <c r="AG380" s="297"/>
      <c r="AH380" s="297"/>
      <c r="AI380" s="297"/>
      <c r="AJ380" s="297"/>
      <c r="AK380" s="297"/>
      <c r="AL380" s="297"/>
      <c r="AM380" s="297"/>
      <c r="AN380" s="297"/>
      <c r="AO380" s="297"/>
      <c r="AP380" s="297"/>
      <c r="AQ380" s="297"/>
      <c r="AR380" s="297"/>
      <c r="AS380" s="297"/>
      <c r="AT380" s="297"/>
      <c r="AU380" s="297"/>
      <c r="AV380" s="297"/>
      <c r="AW380" s="297"/>
      <c r="AX380" s="297"/>
      <c r="AY380" s="297"/>
      <c r="AZ380" s="297"/>
      <c r="BA380" s="297"/>
      <c r="BB380" s="297"/>
      <c r="BC380" s="297"/>
      <c r="BD380" s="297"/>
      <c r="BE380" s="297"/>
      <c r="BF380" s="297"/>
      <c r="BG380" s="297"/>
      <c r="BH380" s="297"/>
      <c r="BI380" s="297"/>
      <c r="BJ380" s="297"/>
      <c r="BK380" s="297"/>
      <c r="BL380" s="297"/>
      <c r="BM380" s="297"/>
      <c r="BN380" s="297"/>
      <c r="BO380" s="297"/>
      <c r="BP380" s="297"/>
      <c r="BQ380" s="297"/>
      <c r="BR380" s="297"/>
      <c r="BS380" s="297"/>
      <c r="BT380" s="297"/>
      <c r="BU380" s="297"/>
      <c r="BV380" s="297"/>
      <c r="BW380" s="297"/>
      <c r="BX380" s="297"/>
      <c r="BY380" s="297"/>
      <c r="BZ380" s="297"/>
      <c r="CA380" s="297"/>
      <c r="CB380" s="297"/>
    </row>
    <row r="381" spans="2:80" ht="38.25" x14ac:dyDescent="0.2">
      <c r="B381" s="45" t="s">
        <v>68</v>
      </c>
      <c r="C381" s="51" t="s">
        <v>180</v>
      </c>
    </row>
    <row r="382" spans="2:80" x14ac:dyDescent="0.2">
      <c r="B382" s="45" t="s">
        <v>75</v>
      </c>
      <c r="C382" s="39" t="s">
        <v>179</v>
      </c>
    </row>
    <row r="383" spans="2:80" x14ac:dyDescent="0.2">
      <c r="C383" s="33" t="s">
        <v>85</v>
      </c>
      <c r="D383" s="35">
        <v>468</v>
      </c>
      <c r="E383" s="126"/>
      <c r="F383" s="50">
        <f>D383*E383</f>
        <v>0</v>
      </c>
    </row>
    <row r="384" spans="2:80" ht="25.5" x14ac:dyDescent="0.2">
      <c r="B384" s="45" t="s">
        <v>69</v>
      </c>
      <c r="C384" s="38" t="s">
        <v>178</v>
      </c>
    </row>
    <row r="385" spans="2:80" x14ac:dyDescent="0.2">
      <c r="C385" s="33" t="s">
        <v>85</v>
      </c>
      <c r="D385" s="35">
        <v>76</v>
      </c>
      <c r="E385" s="126"/>
      <c r="F385" s="50">
        <f>D385*E385</f>
        <v>0</v>
      </c>
    </row>
    <row r="386" spans="2:80" ht="38.25" x14ac:dyDescent="0.2">
      <c r="B386" s="45" t="s">
        <v>119</v>
      </c>
      <c r="C386" s="38" t="s">
        <v>177</v>
      </c>
    </row>
    <row r="387" spans="2:80" x14ac:dyDescent="0.2">
      <c r="C387" s="39" t="s">
        <v>10</v>
      </c>
      <c r="D387" s="35">
        <v>3</v>
      </c>
      <c r="E387" s="126"/>
      <c r="F387" s="50">
        <f>D387*E387</f>
        <v>0</v>
      </c>
    </row>
    <row r="388" spans="2:80" s="107" customFormat="1" ht="8.25" x14ac:dyDescent="0.15">
      <c r="B388" s="49"/>
      <c r="C388" s="48"/>
      <c r="D388" s="46"/>
      <c r="E388" s="132"/>
      <c r="F388" s="47"/>
      <c r="G388" s="297"/>
      <c r="H388" s="297"/>
      <c r="I388" s="297"/>
      <c r="J388" s="297"/>
      <c r="K388" s="297"/>
      <c r="L388" s="297"/>
      <c r="M388" s="297"/>
      <c r="N388" s="297"/>
      <c r="O388" s="297"/>
      <c r="P388" s="297"/>
      <c r="Q388" s="297"/>
      <c r="R388" s="297"/>
      <c r="S388" s="297"/>
      <c r="T388" s="297"/>
      <c r="U388" s="297"/>
      <c r="V388" s="297"/>
      <c r="W388" s="297"/>
      <c r="X388" s="297"/>
      <c r="Y388" s="297"/>
      <c r="Z388" s="297"/>
      <c r="AA388" s="297"/>
      <c r="AB388" s="297"/>
      <c r="AC388" s="297"/>
      <c r="AD388" s="297"/>
      <c r="AE388" s="297"/>
      <c r="AF388" s="297"/>
      <c r="AG388" s="297"/>
      <c r="AH388" s="297"/>
      <c r="AI388" s="297"/>
      <c r="AJ388" s="297"/>
      <c r="AK388" s="297"/>
      <c r="AL388" s="297"/>
      <c r="AM388" s="297"/>
      <c r="AN388" s="297"/>
      <c r="AO388" s="297"/>
      <c r="AP388" s="297"/>
      <c r="AQ388" s="297"/>
      <c r="AR388" s="297"/>
      <c r="AS388" s="297"/>
      <c r="AT388" s="297"/>
      <c r="AU388" s="297"/>
      <c r="AV388" s="297"/>
      <c r="AW388" s="297"/>
      <c r="AX388" s="297"/>
      <c r="AY388" s="297"/>
      <c r="AZ388" s="297"/>
      <c r="BA388" s="297"/>
      <c r="BB388" s="297"/>
      <c r="BC388" s="297"/>
      <c r="BD388" s="297"/>
      <c r="BE388" s="297"/>
      <c r="BF388" s="297"/>
      <c r="BG388" s="297"/>
      <c r="BH388" s="297"/>
      <c r="BI388" s="297"/>
      <c r="BJ388" s="297"/>
      <c r="BK388" s="297"/>
      <c r="BL388" s="297"/>
      <c r="BM388" s="297"/>
      <c r="BN388" s="297"/>
      <c r="BO388" s="297"/>
      <c r="BP388" s="297"/>
      <c r="BQ388" s="297"/>
      <c r="BR388" s="297"/>
      <c r="BS388" s="297"/>
      <c r="BT388" s="297"/>
      <c r="BU388" s="297"/>
      <c r="BV388" s="297"/>
      <c r="BW388" s="297"/>
      <c r="BX388" s="297"/>
      <c r="BY388" s="297"/>
      <c r="BZ388" s="297"/>
      <c r="CA388" s="297"/>
      <c r="CB388" s="297"/>
    </row>
    <row r="389" spans="2:80" x14ac:dyDescent="0.2">
      <c r="B389" s="45" t="s">
        <v>176</v>
      </c>
      <c r="C389" s="39" t="s">
        <v>175</v>
      </c>
    </row>
    <row r="390" spans="2:80" x14ac:dyDescent="0.2">
      <c r="B390" s="45" t="s">
        <v>67</v>
      </c>
      <c r="C390" s="33" t="s">
        <v>85</v>
      </c>
      <c r="D390" s="35">
        <f>+D37</f>
        <v>90</v>
      </c>
      <c r="F390" s="50">
        <f>D390*E390</f>
        <v>0</v>
      </c>
    </row>
    <row r="391" spans="2:80" s="107" customFormat="1" ht="8.25" x14ac:dyDescent="0.15">
      <c r="B391" s="49"/>
      <c r="C391" s="48"/>
      <c r="D391" s="46"/>
      <c r="E391" s="46"/>
      <c r="F391" s="47"/>
      <c r="G391" s="297"/>
      <c r="H391" s="297"/>
      <c r="I391" s="297"/>
      <c r="J391" s="297"/>
      <c r="K391" s="297"/>
      <c r="L391" s="297"/>
      <c r="M391" s="297"/>
      <c r="N391" s="297"/>
      <c r="O391" s="297"/>
      <c r="P391" s="297"/>
      <c r="Q391" s="297"/>
      <c r="R391" s="297"/>
      <c r="S391" s="297"/>
      <c r="T391" s="297"/>
      <c r="U391" s="297"/>
      <c r="V391" s="297"/>
      <c r="W391" s="297"/>
      <c r="X391" s="297"/>
      <c r="Y391" s="297"/>
      <c r="Z391" s="297"/>
      <c r="AA391" s="297"/>
      <c r="AB391" s="297"/>
      <c r="AC391" s="297"/>
      <c r="AD391" s="297"/>
      <c r="AE391" s="297"/>
      <c r="AF391" s="297"/>
      <c r="AG391" s="297"/>
      <c r="AH391" s="297"/>
      <c r="AI391" s="297"/>
      <c r="AJ391" s="297"/>
      <c r="AK391" s="297"/>
      <c r="AL391" s="297"/>
      <c r="AM391" s="297"/>
      <c r="AN391" s="297"/>
      <c r="AO391" s="297"/>
      <c r="AP391" s="297"/>
      <c r="AQ391" s="297"/>
      <c r="AR391" s="297"/>
      <c r="AS391" s="297"/>
      <c r="AT391" s="297"/>
      <c r="AU391" s="297"/>
      <c r="AV391" s="297"/>
      <c r="AW391" s="297"/>
      <c r="AX391" s="297"/>
      <c r="AY391" s="297"/>
      <c r="AZ391" s="297"/>
      <c r="BA391" s="297"/>
      <c r="BB391" s="297"/>
      <c r="BC391" s="297"/>
      <c r="BD391" s="297"/>
      <c r="BE391" s="297"/>
      <c r="BF391" s="297"/>
      <c r="BG391" s="297"/>
      <c r="BH391" s="297"/>
      <c r="BI391" s="297"/>
      <c r="BJ391" s="297"/>
      <c r="BK391" s="297"/>
      <c r="BL391" s="297"/>
      <c r="BM391" s="297"/>
      <c r="BN391" s="297"/>
      <c r="BO391" s="297"/>
      <c r="BP391" s="297"/>
      <c r="BQ391" s="297"/>
      <c r="BR391" s="297"/>
      <c r="BS391" s="297"/>
      <c r="BT391" s="297"/>
      <c r="BU391" s="297"/>
      <c r="BV391" s="297"/>
      <c r="BW391" s="297"/>
      <c r="BX391" s="297"/>
      <c r="BY391" s="297"/>
      <c r="BZ391" s="297"/>
      <c r="CA391" s="297"/>
      <c r="CB391" s="297"/>
    </row>
    <row r="392" spans="2:80" x14ac:dyDescent="0.2">
      <c r="B392" s="45" t="s">
        <v>174</v>
      </c>
      <c r="C392" s="39" t="s">
        <v>173</v>
      </c>
    </row>
    <row r="393" spans="2:80" x14ac:dyDescent="0.2">
      <c r="C393" s="33" t="s">
        <v>85</v>
      </c>
      <c r="D393" s="35">
        <v>20</v>
      </c>
      <c r="F393" s="50">
        <f>D393*E393</f>
        <v>0</v>
      </c>
    </row>
    <row r="394" spans="2:80" s="107" customFormat="1" ht="8.25" x14ac:dyDescent="0.15">
      <c r="B394" s="49" t="s">
        <v>67</v>
      </c>
      <c r="C394" s="48"/>
      <c r="D394" s="46"/>
      <c r="E394" s="46"/>
      <c r="F394" s="47"/>
      <c r="G394" s="297"/>
      <c r="H394" s="297"/>
      <c r="I394" s="297"/>
      <c r="J394" s="297"/>
      <c r="K394" s="297"/>
      <c r="L394" s="297"/>
      <c r="M394" s="297"/>
      <c r="N394" s="297"/>
      <c r="O394" s="297"/>
      <c r="P394" s="297"/>
      <c r="Q394" s="297"/>
      <c r="R394" s="297"/>
      <c r="S394" s="297"/>
      <c r="T394" s="297"/>
      <c r="U394" s="297"/>
      <c r="V394" s="297"/>
      <c r="W394" s="297"/>
      <c r="X394" s="297"/>
      <c r="Y394" s="297"/>
      <c r="Z394" s="297"/>
      <c r="AA394" s="297"/>
      <c r="AB394" s="297"/>
      <c r="AC394" s="297"/>
      <c r="AD394" s="297"/>
      <c r="AE394" s="297"/>
      <c r="AF394" s="297"/>
      <c r="AG394" s="297"/>
      <c r="AH394" s="297"/>
      <c r="AI394" s="297"/>
      <c r="AJ394" s="297"/>
      <c r="AK394" s="297"/>
      <c r="AL394" s="297"/>
      <c r="AM394" s="297"/>
      <c r="AN394" s="297"/>
      <c r="AO394" s="297"/>
      <c r="AP394" s="297"/>
      <c r="AQ394" s="297"/>
      <c r="AR394" s="297"/>
      <c r="AS394" s="297"/>
      <c r="AT394" s="297"/>
      <c r="AU394" s="297"/>
      <c r="AV394" s="297"/>
      <c r="AW394" s="297"/>
      <c r="AX394" s="297"/>
      <c r="AY394" s="297"/>
      <c r="AZ394" s="297"/>
      <c r="BA394" s="297"/>
      <c r="BB394" s="297"/>
      <c r="BC394" s="297"/>
      <c r="BD394" s="297"/>
      <c r="BE394" s="297"/>
      <c r="BF394" s="297"/>
      <c r="BG394" s="297"/>
      <c r="BH394" s="297"/>
      <c r="BI394" s="297"/>
      <c r="BJ394" s="297"/>
      <c r="BK394" s="297"/>
      <c r="BL394" s="297"/>
      <c r="BM394" s="297"/>
      <c r="BN394" s="297"/>
      <c r="BO394" s="297"/>
      <c r="BP394" s="297"/>
      <c r="BQ394" s="297"/>
      <c r="BR394" s="297"/>
      <c r="BS394" s="297"/>
      <c r="BT394" s="297"/>
      <c r="BU394" s="297"/>
      <c r="BV394" s="297"/>
      <c r="BW394" s="297"/>
      <c r="BX394" s="297"/>
      <c r="BY394" s="297"/>
      <c r="BZ394" s="297"/>
      <c r="CA394" s="297"/>
      <c r="CB394" s="297"/>
    </row>
    <row r="395" spans="2:80" ht="51" x14ac:dyDescent="0.2">
      <c r="B395" s="45" t="s">
        <v>172</v>
      </c>
      <c r="C395" s="51" t="s">
        <v>171</v>
      </c>
      <c r="D395" s="31"/>
    </row>
    <row r="396" spans="2:80" x14ac:dyDescent="0.2">
      <c r="B396" s="45" t="s">
        <v>67</v>
      </c>
      <c r="C396" s="139" t="s">
        <v>170</v>
      </c>
    </row>
    <row r="397" spans="2:80" x14ac:dyDescent="0.2">
      <c r="C397" s="33" t="s">
        <v>85</v>
      </c>
      <c r="D397" s="35">
        <v>125</v>
      </c>
      <c r="E397" s="113"/>
      <c r="F397" s="50">
        <f>D397*E397</f>
        <v>0</v>
      </c>
    </row>
    <row r="398" spans="2:80" s="107" customFormat="1" ht="9" x14ac:dyDescent="0.2">
      <c r="B398" s="49"/>
      <c r="C398" s="152" t="s">
        <v>67</v>
      </c>
      <c r="D398" s="46"/>
      <c r="E398" s="132"/>
      <c r="F398" s="47" t="s">
        <v>67</v>
      </c>
      <c r="G398" s="297"/>
      <c r="H398" s="297"/>
      <c r="I398" s="297"/>
      <c r="J398" s="297"/>
      <c r="K398" s="297"/>
      <c r="L398" s="297"/>
      <c r="M398" s="297"/>
      <c r="N398" s="297"/>
      <c r="O398" s="297"/>
      <c r="P398" s="297"/>
      <c r="Q398" s="297"/>
      <c r="R398" s="297"/>
      <c r="S398" s="297"/>
      <c r="T398" s="297"/>
      <c r="U398" s="297"/>
      <c r="V398" s="297"/>
      <c r="W398" s="297"/>
      <c r="X398" s="297"/>
      <c r="Y398" s="297"/>
      <c r="Z398" s="297"/>
      <c r="AA398" s="297"/>
      <c r="AB398" s="297"/>
      <c r="AC398" s="297"/>
      <c r="AD398" s="297"/>
      <c r="AE398" s="297"/>
      <c r="AF398" s="297"/>
      <c r="AG398" s="297"/>
      <c r="AH398" s="297"/>
      <c r="AI398" s="297"/>
      <c r="AJ398" s="297"/>
      <c r="AK398" s="297"/>
      <c r="AL398" s="297"/>
      <c r="AM398" s="297"/>
      <c r="AN398" s="297"/>
      <c r="AO398" s="297"/>
      <c r="AP398" s="297"/>
      <c r="AQ398" s="297"/>
      <c r="AR398" s="297"/>
      <c r="AS398" s="297"/>
      <c r="AT398" s="297"/>
      <c r="AU398" s="297"/>
      <c r="AV398" s="297"/>
      <c r="AW398" s="297"/>
      <c r="AX398" s="297"/>
      <c r="AY398" s="297"/>
      <c r="AZ398" s="297"/>
      <c r="BA398" s="297"/>
      <c r="BB398" s="297"/>
      <c r="BC398" s="297"/>
      <c r="BD398" s="297"/>
      <c r="BE398" s="297"/>
      <c r="BF398" s="297"/>
      <c r="BG398" s="297"/>
      <c r="BH398" s="297"/>
      <c r="BI398" s="297"/>
      <c r="BJ398" s="297"/>
      <c r="BK398" s="297"/>
      <c r="BL398" s="297"/>
      <c r="BM398" s="297"/>
      <c r="BN398" s="297"/>
      <c r="BO398" s="297"/>
      <c r="BP398" s="297"/>
      <c r="BQ398" s="297"/>
      <c r="BR398" s="297"/>
      <c r="BS398" s="297"/>
      <c r="BT398" s="297"/>
      <c r="BU398" s="297"/>
      <c r="BV398" s="297"/>
      <c r="BW398" s="297"/>
      <c r="BX398" s="297"/>
      <c r="BY398" s="297"/>
      <c r="BZ398" s="297"/>
      <c r="CA398" s="297"/>
      <c r="CB398" s="297"/>
    </row>
    <row r="399" spans="2:80" s="119" customFormat="1" ht="15.75" x14ac:dyDescent="0.25">
      <c r="B399" s="143" t="s">
        <v>169</v>
      </c>
      <c r="C399" s="144"/>
      <c r="D399" s="118"/>
      <c r="E399" s="118"/>
      <c r="F399" s="294">
        <f>SUM(F365:F398)</f>
        <v>0</v>
      </c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  <c r="AC399" s="90"/>
      <c r="AD399" s="90"/>
      <c r="AE399" s="90"/>
      <c r="AF399" s="90"/>
      <c r="AG399" s="90"/>
      <c r="AH399" s="90"/>
      <c r="AI399" s="90"/>
      <c r="AJ399" s="90"/>
      <c r="AK399" s="90"/>
      <c r="AL399" s="90"/>
      <c r="AM399" s="90"/>
      <c r="AN399" s="90"/>
      <c r="AO399" s="90"/>
      <c r="AP399" s="90"/>
      <c r="AQ399" s="90"/>
      <c r="AR399" s="90"/>
      <c r="AS399" s="90"/>
      <c r="AT399" s="90"/>
      <c r="AU399" s="90"/>
      <c r="AV399" s="90"/>
      <c r="AW399" s="90"/>
      <c r="AX399" s="90"/>
      <c r="AY399" s="90"/>
      <c r="AZ399" s="90"/>
      <c r="BA399" s="90"/>
      <c r="BB399" s="90"/>
      <c r="BC399" s="90"/>
      <c r="BD399" s="90"/>
      <c r="BE399" s="90"/>
      <c r="BF399" s="90"/>
      <c r="BG399" s="90"/>
      <c r="BH399" s="90"/>
      <c r="BI399" s="90"/>
      <c r="BJ399" s="90"/>
      <c r="BK399" s="90"/>
      <c r="BL399" s="90"/>
      <c r="BM399" s="90"/>
      <c r="BN399" s="90"/>
      <c r="BO399" s="90"/>
      <c r="BP399" s="90"/>
      <c r="BQ399" s="90"/>
      <c r="BR399" s="90"/>
      <c r="BS399" s="90"/>
      <c r="BT399" s="90"/>
      <c r="BU399" s="90"/>
      <c r="BV399" s="90"/>
      <c r="BW399" s="90"/>
      <c r="BX399" s="90"/>
      <c r="BY399" s="90"/>
      <c r="BZ399" s="90"/>
      <c r="CA399" s="90"/>
      <c r="CB399" s="90"/>
    </row>
    <row r="400" spans="2:80" s="313" customFormat="1" ht="15" x14ac:dyDescent="0.2">
      <c r="B400" s="311"/>
      <c r="C400" s="314"/>
      <c r="D400" s="315"/>
      <c r="E400" s="315"/>
      <c r="F400" s="316"/>
      <c r="G400" s="317"/>
      <c r="H400" s="317"/>
      <c r="I400" s="317"/>
      <c r="J400" s="317"/>
      <c r="K400" s="317"/>
      <c r="L400" s="317"/>
      <c r="M400" s="317"/>
      <c r="N400" s="317"/>
      <c r="O400" s="317"/>
      <c r="P400" s="317"/>
      <c r="Q400" s="317"/>
      <c r="R400" s="317"/>
      <c r="S400" s="317"/>
      <c r="T400" s="317"/>
      <c r="U400" s="317"/>
      <c r="V400" s="317"/>
      <c r="W400" s="317"/>
      <c r="X400" s="317"/>
      <c r="Y400" s="317"/>
      <c r="Z400" s="317"/>
      <c r="AA400" s="317"/>
      <c r="AB400" s="317"/>
      <c r="AC400" s="317"/>
      <c r="AD400" s="317"/>
      <c r="AE400" s="317"/>
      <c r="AF400" s="317"/>
      <c r="AG400" s="317"/>
      <c r="AH400" s="317"/>
      <c r="AI400" s="317"/>
      <c r="AJ400" s="317"/>
      <c r="AK400" s="317"/>
      <c r="AL400" s="317"/>
      <c r="AM400" s="317"/>
      <c r="AN400" s="317"/>
      <c r="AO400" s="317"/>
      <c r="AP400" s="317"/>
      <c r="AQ400" s="317"/>
      <c r="AR400" s="317"/>
      <c r="AS400" s="317"/>
      <c r="AT400" s="317"/>
      <c r="AU400" s="317"/>
      <c r="AV400" s="317"/>
      <c r="AW400" s="317"/>
      <c r="AX400" s="317"/>
      <c r="AY400" s="317"/>
      <c r="AZ400" s="317"/>
      <c r="BA400" s="317"/>
      <c r="BB400" s="317"/>
      <c r="BC400" s="317"/>
      <c r="BD400" s="317"/>
      <c r="BE400" s="317"/>
      <c r="BF400" s="317"/>
      <c r="BG400" s="317"/>
      <c r="BH400" s="317"/>
      <c r="BI400" s="317"/>
      <c r="BJ400" s="317"/>
      <c r="BK400" s="317"/>
      <c r="BL400" s="317"/>
      <c r="BM400" s="317"/>
      <c r="BN400" s="317"/>
      <c r="BO400" s="317"/>
      <c r="BP400" s="317"/>
      <c r="BQ400" s="317"/>
      <c r="BR400" s="317"/>
      <c r="BS400" s="317"/>
      <c r="BT400" s="317"/>
      <c r="BU400" s="317"/>
      <c r="BV400" s="317"/>
      <c r="BW400" s="317"/>
      <c r="BX400" s="317"/>
      <c r="BY400" s="317"/>
      <c r="BZ400" s="317"/>
      <c r="CA400" s="317"/>
      <c r="CB400" s="317"/>
    </row>
    <row r="401" spans="2:80" s="313" customFormat="1" ht="15" x14ac:dyDescent="0.2">
      <c r="B401" s="311"/>
      <c r="C401" s="314"/>
      <c r="D401" s="315"/>
      <c r="E401" s="315"/>
      <c r="F401" s="316"/>
      <c r="G401" s="317"/>
      <c r="H401" s="317"/>
      <c r="I401" s="317"/>
      <c r="J401" s="317"/>
      <c r="K401" s="317"/>
      <c r="L401" s="317"/>
      <c r="M401" s="317"/>
      <c r="N401" s="317"/>
      <c r="O401" s="317"/>
      <c r="P401" s="317"/>
      <c r="Q401" s="317"/>
      <c r="R401" s="317"/>
      <c r="S401" s="317"/>
      <c r="T401" s="317"/>
      <c r="U401" s="317"/>
      <c r="V401" s="317"/>
      <c r="W401" s="317"/>
      <c r="X401" s="317"/>
      <c r="Y401" s="317"/>
      <c r="Z401" s="317"/>
      <c r="AA401" s="317"/>
      <c r="AB401" s="317"/>
      <c r="AC401" s="317"/>
      <c r="AD401" s="317"/>
      <c r="AE401" s="317"/>
      <c r="AF401" s="317"/>
      <c r="AG401" s="317"/>
      <c r="AH401" s="317"/>
      <c r="AI401" s="317"/>
      <c r="AJ401" s="317"/>
      <c r="AK401" s="317"/>
      <c r="AL401" s="317"/>
      <c r="AM401" s="317"/>
      <c r="AN401" s="317"/>
      <c r="AO401" s="317"/>
      <c r="AP401" s="317"/>
      <c r="AQ401" s="317"/>
      <c r="AR401" s="317"/>
      <c r="AS401" s="317"/>
      <c r="AT401" s="317"/>
      <c r="AU401" s="317"/>
      <c r="AV401" s="317"/>
      <c r="AW401" s="317"/>
      <c r="AX401" s="317"/>
      <c r="AY401" s="317"/>
      <c r="AZ401" s="317"/>
      <c r="BA401" s="317"/>
      <c r="BB401" s="317"/>
      <c r="BC401" s="317"/>
      <c r="BD401" s="317"/>
      <c r="BE401" s="317"/>
      <c r="BF401" s="317"/>
      <c r="BG401" s="317"/>
      <c r="BH401" s="317"/>
      <c r="BI401" s="317"/>
      <c r="BJ401" s="317"/>
      <c r="BK401" s="317"/>
      <c r="BL401" s="317"/>
      <c r="BM401" s="317"/>
      <c r="BN401" s="317"/>
      <c r="BO401" s="317"/>
      <c r="BP401" s="317"/>
      <c r="BQ401" s="317"/>
      <c r="BR401" s="317"/>
      <c r="BS401" s="317"/>
      <c r="BT401" s="317"/>
      <c r="BU401" s="317"/>
      <c r="BV401" s="317"/>
      <c r="BW401" s="317"/>
      <c r="BX401" s="317"/>
      <c r="BY401" s="317"/>
      <c r="BZ401" s="317"/>
      <c r="CA401" s="317"/>
      <c r="CB401" s="317"/>
    </row>
    <row r="402" spans="2:80" s="313" customFormat="1" ht="15" x14ac:dyDescent="0.2">
      <c r="B402" s="111"/>
      <c r="C402" s="37"/>
      <c r="D402" s="301"/>
      <c r="E402" s="302"/>
      <c r="F402" s="303"/>
      <c r="G402" s="317"/>
      <c r="H402" s="317"/>
      <c r="I402" s="317"/>
      <c r="J402" s="317"/>
      <c r="K402" s="317"/>
      <c r="L402" s="317"/>
      <c r="M402" s="317"/>
      <c r="N402" s="317"/>
      <c r="O402" s="317"/>
      <c r="P402" s="317"/>
      <c r="Q402" s="317"/>
      <c r="R402" s="317"/>
      <c r="S402" s="317"/>
      <c r="T402" s="317"/>
      <c r="U402" s="317"/>
      <c r="V402" s="317"/>
      <c r="W402" s="317"/>
      <c r="X402" s="317"/>
      <c r="Y402" s="317"/>
      <c r="Z402" s="317"/>
      <c r="AA402" s="317"/>
      <c r="AB402" s="317"/>
      <c r="AC402" s="317"/>
      <c r="AD402" s="317"/>
      <c r="AE402" s="317"/>
      <c r="AF402" s="317"/>
      <c r="AG402" s="317"/>
      <c r="AH402" s="317"/>
      <c r="AI402" s="317"/>
      <c r="AJ402" s="317"/>
      <c r="AK402" s="317"/>
      <c r="AL402" s="317"/>
      <c r="AM402" s="317"/>
      <c r="AN402" s="317"/>
      <c r="AO402" s="317"/>
      <c r="AP402" s="317"/>
      <c r="AQ402" s="317"/>
      <c r="AR402" s="317"/>
      <c r="AS402" s="317"/>
      <c r="AT402" s="317"/>
      <c r="AU402" s="317"/>
      <c r="AV402" s="317"/>
      <c r="AW402" s="317"/>
      <c r="AX402" s="317"/>
      <c r="AY402" s="317"/>
      <c r="AZ402" s="317"/>
      <c r="BA402" s="317"/>
      <c r="BB402" s="317"/>
      <c r="BC402" s="317"/>
      <c r="BD402" s="317"/>
      <c r="BE402" s="317"/>
      <c r="BF402" s="317"/>
      <c r="BG402" s="317"/>
      <c r="BH402" s="317"/>
      <c r="BI402" s="317"/>
      <c r="BJ402" s="317"/>
      <c r="BK402" s="317"/>
      <c r="BL402" s="317"/>
      <c r="BM402" s="317"/>
      <c r="BN402" s="317"/>
      <c r="BO402" s="317"/>
      <c r="BP402" s="317"/>
      <c r="BQ402" s="317"/>
      <c r="BR402" s="317"/>
      <c r="BS402" s="317"/>
      <c r="BT402" s="317"/>
      <c r="BU402" s="317"/>
      <c r="BV402" s="317"/>
      <c r="BW402" s="317"/>
      <c r="BX402" s="317"/>
      <c r="BY402" s="317"/>
      <c r="BZ402" s="317"/>
      <c r="CA402" s="317"/>
      <c r="CB402" s="317"/>
    </row>
    <row r="403" spans="2:80" s="72" customFormat="1" ht="15.75" x14ac:dyDescent="0.25">
      <c r="B403" s="306" t="s">
        <v>167</v>
      </c>
      <c r="C403" s="306" t="s">
        <v>166</v>
      </c>
      <c r="D403" s="304" t="s">
        <v>165</v>
      </c>
      <c r="E403" s="304"/>
      <c r="F403" s="305" t="s">
        <v>65</v>
      </c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  <c r="BE403" s="90"/>
      <c r="BF403" s="90"/>
      <c r="BG403" s="90"/>
      <c r="BH403" s="90"/>
      <c r="BI403" s="90"/>
      <c r="BJ403" s="90"/>
      <c r="BK403" s="90"/>
      <c r="BL403" s="90"/>
      <c r="BM403" s="90"/>
      <c r="BN403" s="90"/>
      <c r="BO403" s="90"/>
      <c r="BP403" s="90"/>
      <c r="BQ403" s="90"/>
      <c r="BR403" s="90"/>
      <c r="BS403" s="90"/>
      <c r="BT403" s="90"/>
      <c r="BU403" s="90"/>
      <c r="BV403" s="90"/>
      <c r="BW403" s="90"/>
      <c r="BX403" s="90"/>
      <c r="BY403" s="90"/>
      <c r="BZ403" s="90"/>
      <c r="CA403" s="90"/>
      <c r="CB403" s="90"/>
    </row>
    <row r="404" spans="2:80" s="313" customFormat="1" ht="15" x14ac:dyDescent="0.2">
      <c r="B404" s="311"/>
      <c r="C404" s="314"/>
      <c r="D404" s="315"/>
      <c r="E404" s="315"/>
      <c r="F404" s="316"/>
      <c r="G404" s="317"/>
      <c r="H404" s="317"/>
      <c r="I404" s="317"/>
      <c r="J404" s="317"/>
      <c r="K404" s="317"/>
      <c r="L404" s="317"/>
      <c r="M404" s="317"/>
      <c r="N404" s="317"/>
      <c r="O404" s="317"/>
      <c r="P404" s="317"/>
      <c r="Q404" s="317"/>
      <c r="R404" s="317"/>
      <c r="S404" s="317"/>
      <c r="T404" s="317"/>
      <c r="U404" s="317"/>
      <c r="V404" s="317"/>
      <c r="W404" s="317"/>
      <c r="X404" s="317"/>
      <c r="Y404" s="317"/>
      <c r="Z404" s="317"/>
      <c r="AA404" s="317"/>
      <c r="AB404" s="317"/>
      <c r="AC404" s="317"/>
      <c r="AD404" s="317"/>
      <c r="AE404" s="317"/>
      <c r="AF404" s="317"/>
      <c r="AG404" s="317"/>
      <c r="AH404" s="317"/>
      <c r="AI404" s="317"/>
      <c r="AJ404" s="317"/>
      <c r="AK404" s="317"/>
      <c r="AL404" s="317"/>
      <c r="AM404" s="317"/>
      <c r="AN404" s="317"/>
      <c r="AO404" s="317"/>
      <c r="AP404" s="317"/>
      <c r="AQ404" s="317"/>
      <c r="AR404" s="317"/>
      <c r="AS404" s="317"/>
      <c r="AT404" s="317"/>
      <c r="AU404" s="317"/>
      <c r="AV404" s="317"/>
      <c r="AW404" s="317"/>
      <c r="AX404" s="317"/>
      <c r="AY404" s="317"/>
      <c r="AZ404" s="317"/>
      <c r="BA404" s="317"/>
      <c r="BB404" s="317"/>
      <c r="BC404" s="317"/>
      <c r="BD404" s="317"/>
      <c r="BE404" s="317"/>
      <c r="BF404" s="317"/>
      <c r="BG404" s="317"/>
      <c r="BH404" s="317"/>
      <c r="BI404" s="317"/>
      <c r="BJ404" s="317"/>
      <c r="BK404" s="317"/>
      <c r="BL404" s="317"/>
      <c r="BM404" s="317"/>
      <c r="BN404" s="317"/>
      <c r="BO404" s="317"/>
      <c r="BP404" s="317"/>
      <c r="BQ404" s="317"/>
      <c r="BR404" s="317"/>
      <c r="BS404" s="317"/>
      <c r="BT404" s="317"/>
      <c r="BU404" s="317"/>
      <c r="BV404" s="317"/>
      <c r="BW404" s="317"/>
      <c r="BX404" s="317"/>
      <c r="BY404" s="317"/>
      <c r="BZ404" s="317"/>
      <c r="CA404" s="317"/>
      <c r="CB404" s="317"/>
    </row>
    <row r="405" spans="2:80" s="313" customFormat="1" ht="15.75" x14ac:dyDescent="0.25">
      <c r="B405" s="309" t="s">
        <v>164</v>
      </c>
      <c r="C405" s="306" t="s">
        <v>163</v>
      </c>
      <c r="D405" s="315"/>
      <c r="E405" s="315"/>
      <c r="F405" s="316"/>
      <c r="G405" s="317"/>
      <c r="H405" s="317"/>
      <c r="I405" s="317"/>
      <c r="J405" s="317"/>
      <c r="K405" s="317"/>
      <c r="L405" s="317"/>
      <c r="M405" s="317"/>
      <c r="N405" s="317"/>
      <c r="O405" s="317"/>
      <c r="P405" s="317"/>
      <c r="Q405" s="317"/>
      <c r="R405" s="317"/>
      <c r="S405" s="317"/>
      <c r="T405" s="317"/>
      <c r="U405" s="317"/>
      <c r="V405" s="317"/>
      <c r="W405" s="317"/>
      <c r="X405" s="317"/>
      <c r="Y405" s="317"/>
      <c r="Z405" s="317"/>
      <c r="AA405" s="317"/>
      <c r="AB405" s="317"/>
      <c r="AC405" s="317"/>
      <c r="AD405" s="317"/>
      <c r="AE405" s="317"/>
      <c r="AF405" s="317"/>
      <c r="AG405" s="317"/>
      <c r="AH405" s="317"/>
      <c r="AI405" s="317"/>
      <c r="AJ405" s="317"/>
      <c r="AK405" s="317"/>
      <c r="AL405" s="317"/>
      <c r="AM405" s="317"/>
      <c r="AN405" s="317"/>
      <c r="AO405" s="317"/>
      <c r="AP405" s="317"/>
      <c r="AQ405" s="317"/>
      <c r="AR405" s="317"/>
      <c r="AS405" s="317"/>
      <c r="AT405" s="317"/>
      <c r="AU405" s="317"/>
      <c r="AV405" s="317"/>
      <c r="AW405" s="317"/>
      <c r="AX405" s="317"/>
      <c r="AY405" s="317"/>
      <c r="AZ405" s="317"/>
      <c r="BA405" s="317"/>
      <c r="BB405" s="317"/>
      <c r="BC405" s="317"/>
      <c r="BD405" s="317"/>
      <c r="BE405" s="317"/>
      <c r="BF405" s="317"/>
      <c r="BG405" s="317"/>
      <c r="BH405" s="317"/>
      <c r="BI405" s="317"/>
      <c r="BJ405" s="317"/>
      <c r="BK405" s="317"/>
      <c r="BL405" s="317"/>
      <c r="BM405" s="317"/>
      <c r="BN405" s="317"/>
      <c r="BO405" s="317"/>
      <c r="BP405" s="317"/>
      <c r="BQ405" s="317"/>
      <c r="BR405" s="317"/>
      <c r="BS405" s="317"/>
      <c r="BT405" s="317"/>
      <c r="BU405" s="317"/>
      <c r="BV405" s="317"/>
      <c r="BW405" s="317"/>
      <c r="BX405" s="317"/>
      <c r="BY405" s="317"/>
      <c r="BZ405" s="317"/>
      <c r="CA405" s="317"/>
      <c r="CB405" s="317"/>
    </row>
    <row r="406" spans="2:80" s="66" customFormat="1" ht="11.25" x14ac:dyDescent="0.2">
      <c r="B406" s="42"/>
      <c r="C406" s="41"/>
      <c r="D406" s="40"/>
      <c r="E406" s="40"/>
      <c r="F406" s="122"/>
      <c r="G406" s="277"/>
      <c r="H406" s="277"/>
      <c r="I406" s="277"/>
      <c r="J406" s="277"/>
      <c r="K406" s="277"/>
      <c r="L406" s="277"/>
      <c r="M406" s="277"/>
      <c r="N406" s="277"/>
      <c r="O406" s="277"/>
      <c r="P406" s="277"/>
      <c r="Q406" s="277"/>
      <c r="R406" s="277"/>
      <c r="S406" s="277"/>
      <c r="T406" s="277"/>
      <c r="U406" s="277"/>
      <c r="V406" s="277"/>
      <c r="W406" s="277"/>
      <c r="X406" s="277"/>
      <c r="Y406" s="277"/>
      <c r="Z406" s="277"/>
      <c r="AA406" s="277"/>
      <c r="AB406" s="277"/>
      <c r="AC406" s="277"/>
      <c r="AD406" s="277"/>
      <c r="AE406" s="277"/>
      <c r="AF406" s="277"/>
      <c r="AG406" s="277"/>
      <c r="AH406" s="277"/>
      <c r="AI406" s="277"/>
      <c r="AJ406" s="277"/>
      <c r="AK406" s="277"/>
      <c r="AL406" s="277"/>
      <c r="AM406" s="277"/>
      <c r="AN406" s="277"/>
      <c r="AO406" s="277"/>
      <c r="AP406" s="277"/>
      <c r="AQ406" s="277"/>
      <c r="AR406" s="277"/>
      <c r="AS406" s="277"/>
      <c r="AT406" s="277"/>
      <c r="AU406" s="277"/>
      <c r="AV406" s="277"/>
      <c r="AW406" s="277"/>
      <c r="AX406" s="277"/>
      <c r="AY406" s="277"/>
      <c r="AZ406" s="277"/>
      <c r="BA406" s="277"/>
      <c r="BB406" s="277"/>
      <c r="BC406" s="277"/>
      <c r="BD406" s="277"/>
      <c r="BE406" s="277"/>
      <c r="BF406" s="277"/>
      <c r="BG406" s="277"/>
      <c r="BH406" s="277"/>
      <c r="BI406" s="277"/>
      <c r="BJ406" s="277"/>
      <c r="BK406" s="277"/>
      <c r="BL406" s="277"/>
      <c r="BM406" s="277"/>
      <c r="BN406" s="277"/>
      <c r="BO406" s="277"/>
      <c r="BP406" s="277"/>
      <c r="BQ406" s="277"/>
      <c r="BR406" s="277"/>
      <c r="BS406" s="277"/>
      <c r="BT406" s="277"/>
      <c r="BU406" s="277"/>
      <c r="BV406" s="277"/>
      <c r="BW406" s="277"/>
      <c r="BX406" s="277"/>
      <c r="BY406" s="277"/>
      <c r="BZ406" s="277"/>
      <c r="CA406" s="277"/>
      <c r="CB406" s="277"/>
    </row>
    <row r="407" spans="2:80" x14ac:dyDescent="0.2">
      <c r="C407" s="33" t="s">
        <v>141</v>
      </c>
    </row>
    <row r="408" spans="2:80" ht="35.25" customHeight="1" x14ac:dyDescent="0.2">
      <c r="C408" s="365" t="s">
        <v>162</v>
      </c>
      <c r="D408" s="365"/>
      <c r="E408" s="153"/>
    </row>
    <row r="409" spans="2:80" s="66" customFormat="1" ht="11.25" x14ac:dyDescent="0.2">
      <c r="B409" s="42"/>
      <c r="C409" s="41"/>
      <c r="D409" s="40"/>
      <c r="F409" s="122"/>
      <c r="G409" s="277"/>
      <c r="H409" s="277"/>
      <c r="I409" s="277"/>
      <c r="J409" s="277"/>
      <c r="K409" s="277"/>
      <c r="L409" s="277"/>
      <c r="M409" s="277"/>
      <c r="N409" s="277"/>
      <c r="O409" s="277"/>
      <c r="P409" s="277"/>
      <c r="Q409" s="277"/>
      <c r="R409" s="277"/>
      <c r="S409" s="277"/>
      <c r="T409" s="277"/>
      <c r="U409" s="277"/>
      <c r="V409" s="277"/>
      <c r="W409" s="277"/>
      <c r="X409" s="277"/>
      <c r="Y409" s="277"/>
      <c r="Z409" s="277"/>
      <c r="AA409" s="277"/>
      <c r="AB409" s="277"/>
      <c r="AC409" s="277"/>
      <c r="AD409" s="277"/>
      <c r="AE409" s="277"/>
      <c r="AF409" s="277"/>
      <c r="AG409" s="277"/>
      <c r="AH409" s="277"/>
      <c r="AI409" s="277"/>
      <c r="AJ409" s="277"/>
      <c r="AK409" s="277"/>
      <c r="AL409" s="277"/>
      <c r="AM409" s="277"/>
      <c r="AN409" s="277"/>
      <c r="AO409" s="277"/>
      <c r="AP409" s="277"/>
      <c r="AQ409" s="277"/>
      <c r="AR409" s="277"/>
      <c r="AS409" s="277"/>
      <c r="AT409" s="277"/>
      <c r="AU409" s="277"/>
      <c r="AV409" s="277"/>
      <c r="AW409" s="277"/>
      <c r="AX409" s="277"/>
      <c r="AY409" s="277"/>
      <c r="AZ409" s="277"/>
      <c r="BA409" s="277"/>
      <c r="BB409" s="277"/>
      <c r="BC409" s="277"/>
      <c r="BD409" s="277"/>
      <c r="BE409" s="277"/>
      <c r="BF409" s="277"/>
      <c r="BG409" s="277"/>
      <c r="BH409" s="277"/>
      <c r="BI409" s="277"/>
      <c r="BJ409" s="277"/>
      <c r="BK409" s="277"/>
      <c r="BL409" s="277"/>
      <c r="BM409" s="277"/>
      <c r="BN409" s="277"/>
      <c r="BO409" s="277"/>
      <c r="BP409" s="277"/>
      <c r="BQ409" s="277"/>
      <c r="BR409" s="277"/>
      <c r="BS409" s="277"/>
      <c r="BT409" s="277"/>
      <c r="BU409" s="277"/>
      <c r="BV409" s="277"/>
      <c r="BW409" s="277"/>
      <c r="BX409" s="277"/>
      <c r="BY409" s="277"/>
      <c r="BZ409" s="277"/>
      <c r="CA409" s="277"/>
      <c r="CB409" s="277"/>
    </row>
    <row r="410" spans="2:80" x14ac:dyDescent="0.2">
      <c r="C410" s="33" t="s">
        <v>161</v>
      </c>
      <c r="E410" s="67"/>
    </row>
    <row r="411" spans="2:80" ht="22.5" customHeight="1" x14ac:dyDescent="0.2">
      <c r="C411" s="361" t="s">
        <v>160</v>
      </c>
      <c r="D411" s="361"/>
      <c r="E411" s="67"/>
    </row>
    <row r="412" spans="2:80" x14ac:dyDescent="0.2">
      <c r="C412" s="123" t="s">
        <v>159</v>
      </c>
      <c r="E412" s="67"/>
    </row>
    <row r="413" spans="2:80" x14ac:dyDescent="0.2">
      <c r="C413" s="123" t="s">
        <v>158</v>
      </c>
      <c r="E413" s="67"/>
    </row>
    <row r="414" spans="2:80" x14ac:dyDescent="0.2">
      <c r="C414" s="123" t="s">
        <v>157</v>
      </c>
    </row>
    <row r="415" spans="2:80" ht="34.5" customHeight="1" x14ac:dyDescent="0.2">
      <c r="C415" s="355" t="s">
        <v>156</v>
      </c>
      <c r="D415" s="355"/>
    </row>
    <row r="416" spans="2:80" ht="23.25" customHeight="1" x14ac:dyDescent="0.2">
      <c r="C416" s="355" t="s">
        <v>155</v>
      </c>
      <c r="D416" s="355"/>
    </row>
    <row r="417" spans="2:80" s="66" customFormat="1" ht="11.25" x14ac:dyDescent="0.2">
      <c r="B417" s="42"/>
      <c r="C417" s="41"/>
      <c r="D417" s="40"/>
      <c r="E417" s="40"/>
      <c r="F417" s="122" t="s">
        <v>67</v>
      </c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  <c r="Z417" s="277"/>
      <c r="AA417" s="277"/>
      <c r="AB417" s="277"/>
      <c r="AC417" s="277"/>
      <c r="AD417" s="277"/>
      <c r="AE417" s="277"/>
      <c r="AF417" s="277"/>
      <c r="AG417" s="277"/>
      <c r="AH417" s="277"/>
      <c r="AI417" s="277"/>
      <c r="AJ417" s="277"/>
      <c r="AK417" s="277"/>
      <c r="AL417" s="277"/>
      <c r="AM417" s="277"/>
      <c r="AN417" s="277"/>
      <c r="AO417" s="277"/>
      <c r="AP417" s="277"/>
      <c r="AQ417" s="277"/>
      <c r="AR417" s="277"/>
      <c r="AS417" s="277"/>
      <c r="AT417" s="277"/>
      <c r="AU417" s="277"/>
      <c r="AV417" s="277"/>
      <c r="AW417" s="277"/>
      <c r="AX417" s="277"/>
      <c r="AY417" s="277"/>
      <c r="AZ417" s="277"/>
      <c r="BA417" s="277"/>
      <c r="BB417" s="277"/>
      <c r="BC417" s="277"/>
      <c r="BD417" s="277"/>
      <c r="BE417" s="277"/>
      <c r="BF417" s="277"/>
      <c r="BG417" s="277"/>
      <c r="BH417" s="277"/>
      <c r="BI417" s="277"/>
      <c r="BJ417" s="277"/>
      <c r="BK417" s="277"/>
      <c r="BL417" s="277"/>
      <c r="BM417" s="277"/>
      <c r="BN417" s="277"/>
      <c r="BO417" s="277"/>
      <c r="BP417" s="277"/>
      <c r="BQ417" s="277"/>
      <c r="BR417" s="277"/>
      <c r="BS417" s="277"/>
      <c r="BT417" s="277"/>
      <c r="BU417" s="277"/>
      <c r="BV417" s="277"/>
      <c r="BW417" s="277"/>
      <c r="BX417" s="277"/>
      <c r="BY417" s="277"/>
      <c r="BZ417" s="277"/>
      <c r="CA417" s="277"/>
      <c r="CB417" s="277"/>
    </row>
    <row r="418" spans="2:80" ht="140.25" x14ac:dyDescent="0.25">
      <c r="B418" s="44" t="s">
        <v>81</v>
      </c>
      <c r="C418" s="32" t="s">
        <v>154</v>
      </c>
      <c r="D418" s="32"/>
      <c r="F418" s="154" t="s">
        <v>67</v>
      </c>
      <c r="G418" s="363" t="s">
        <v>67</v>
      </c>
      <c r="H418" s="363"/>
    </row>
    <row r="419" spans="2:80" x14ac:dyDescent="0.2">
      <c r="C419" s="39" t="s">
        <v>85</v>
      </c>
      <c r="D419" s="35">
        <v>36</v>
      </c>
      <c r="F419" s="50">
        <f>D419*E419</f>
        <v>0</v>
      </c>
    </row>
    <row r="420" spans="2:80" s="107" customFormat="1" ht="8.25" x14ac:dyDescent="0.15">
      <c r="B420" s="49"/>
      <c r="C420" s="48"/>
      <c r="D420" s="46"/>
      <c r="E420" s="46"/>
      <c r="F420" s="47"/>
      <c r="G420" s="297"/>
      <c r="H420" s="297"/>
      <c r="I420" s="297"/>
      <c r="J420" s="297"/>
      <c r="K420" s="297"/>
      <c r="L420" s="297"/>
      <c r="M420" s="297"/>
      <c r="N420" s="297"/>
      <c r="O420" s="297"/>
      <c r="P420" s="297"/>
      <c r="Q420" s="297"/>
      <c r="R420" s="297"/>
      <c r="S420" s="297"/>
      <c r="T420" s="297"/>
      <c r="U420" s="297"/>
      <c r="V420" s="297"/>
      <c r="W420" s="297"/>
      <c r="X420" s="297"/>
      <c r="Y420" s="297"/>
      <c r="Z420" s="297"/>
      <c r="AA420" s="297"/>
      <c r="AB420" s="297"/>
      <c r="AC420" s="297"/>
      <c r="AD420" s="297"/>
      <c r="AE420" s="297"/>
      <c r="AF420" s="297"/>
      <c r="AG420" s="297"/>
      <c r="AH420" s="297"/>
      <c r="AI420" s="297"/>
      <c r="AJ420" s="297"/>
      <c r="AK420" s="297"/>
      <c r="AL420" s="297"/>
      <c r="AM420" s="297"/>
      <c r="AN420" s="297"/>
      <c r="AO420" s="297"/>
      <c r="AP420" s="297"/>
      <c r="AQ420" s="297"/>
      <c r="AR420" s="297"/>
      <c r="AS420" s="297"/>
      <c r="AT420" s="297"/>
      <c r="AU420" s="297"/>
      <c r="AV420" s="297"/>
      <c r="AW420" s="297"/>
      <c r="AX420" s="297"/>
      <c r="AY420" s="297"/>
      <c r="AZ420" s="297"/>
      <c r="BA420" s="297"/>
      <c r="BB420" s="297"/>
      <c r="BC420" s="297"/>
      <c r="BD420" s="297"/>
      <c r="BE420" s="297"/>
      <c r="BF420" s="297"/>
      <c r="BG420" s="297"/>
      <c r="BH420" s="297"/>
      <c r="BI420" s="297"/>
      <c r="BJ420" s="297"/>
      <c r="BK420" s="297"/>
      <c r="BL420" s="297"/>
      <c r="BM420" s="297"/>
      <c r="BN420" s="297"/>
      <c r="BO420" s="297"/>
      <c r="BP420" s="297"/>
      <c r="BQ420" s="297"/>
      <c r="BR420" s="297"/>
      <c r="BS420" s="297"/>
      <c r="BT420" s="297"/>
      <c r="BU420" s="297"/>
      <c r="BV420" s="297"/>
      <c r="BW420" s="297"/>
      <c r="BX420" s="297"/>
      <c r="BY420" s="297"/>
      <c r="BZ420" s="297"/>
      <c r="CA420" s="297"/>
      <c r="CB420" s="297"/>
    </row>
    <row r="421" spans="2:80" ht="38.25" x14ac:dyDescent="0.2">
      <c r="B421" s="45" t="s">
        <v>77</v>
      </c>
      <c r="C421" s="31" t="s">
        <v>153</v>
      </c>
    </row>
    <row r="422" spans="2:80" x14ac:dyDescent="0.2">
      <c r="B422" s="45" t="s">
        <v>75</v>
      </c>
      <c r="C422" s="31" t="s">
        <v>152</v>
      </c>
    </row>
    <row r="423" spans="2:80" x14ac:dyDescent="0.2">
      <c r="C423" s="33" t="s">
        <v>115</v>
      </c>
      <c r="D423" s="35">
        <v>4</v>
      </c>
      <c r="E423" s="126"/>
      <c r="F423" s="50">
        <f>D423*E423</f>
        <v>0</v>
      </c>
    </row>
    <row r="424" spans="2:80" x14ac:dyDescent="0.2">
      <c r="B424" s="45" t="s">
        <v>69</v>
      </c>
      <c r="C424" s="31" t="s">
        <v>151</v>
      </c>
    </row>
    <row r="425" spans="2:80" x14ac:dyDescent="0.2">
      <c r="B425" s="45" t="s">
        <v>67</v>
      </c>
      <c r="C425" s="39" t="s">
        <v>10</v>
      </c>
      <c r="D425" s="35">
        <v>1</v>
      </c>
      <c r="E425" s="126"/>
      <c r="F425" s="50">
        <f>D425*E425</f>
        <v>0</v>
      </c>
    </row>
    <row r="426" spans="2:80" x14ac:dyDescent="0.2">
      <c r="B426" s="45" t="s">
        <v>119</v>
      </c>
      <c r="C426" s="31" t="s">
        <v>150</v>
      </c>
    </row>
    <row r="427" spans="2:80" x14ac:dyDescent="0.2">
      <c r="C427" s="39" t="s">
        <v>10</v>
      </c>
      <c r="D427" s="35">
        <v>1</v>
      </c>
      <c r="E427" s="126"/>
      <c r="F427" s="50">
        <f>D427*E427</f>
        <v>0</v>
      </c>
    </row>
    <row r="428" spans="2:80" ht="25.5" x14ac:dyDescent="0.2">
      <c r="B428" s="45" t="s">
        <v>117</v>
      </c>
      <c r="C428" s="31" t="s">
        <v>149</v>
      </c>
    </row>
    <row r="429" spans="2:80" x14ac:dyDescent="0.2">
      <c r="C429" s="39" t="s">
        <v>10</v>
      </c>
      <c r="D429" s="35">
        <v>1</v>
      </c>
      <c r="E429" s="126"/>
      <c r="F429" s="50">
        <f>D429*E429</f>
        <v>0</v>
      </c>
    </row>
    <row r="430" spans="2:80" x14ac:dyDescent="0.2">
      <c r="C430" s="39"/>
      <c r="E430" s="126"/>
    </row>
    <row r="431" spans="2:80" ht="38.25" x14ac:dyDescent="0.2">
      <c r="B431" s="45" t="s">
        <v>60</v>
      </c>
      <c r="C431" s="31" t="s">
        <v>148</v>
      </c>
    </row>
    <row r="432" spans="2:80" ht="36" x14ac:dyDescent="0.2">
      <c r="B432" s="45" t="s">
        <v>75</v>
      </c>
      <c r="C432" s="43" t="s">
        <v>147</v>
      </c>
    </row>
    <row r="433" spans="2:80" x14ac:dyDescent="0.2">
      <c r="C433" s="39" t="s">
        <v>1</v>
      </c>
      <c r="D433" s="35">
        <v>27</v>
      </c>
      <c r="E433" s="126"/>
      <c r="F433" s="50">
        <f>D433*E433</f>
        <v>0</v>
      </c>
    </row>
    <row r="434" spans="2:80" x14ac:dyDescent="0.2">
      <c r="C434" s="39" t="s">
        <v>146</v>
      </c>
      <c r="D434" s="35">
        <v>11</v>
      </c>
      <c r="E434" s="126"/>
      <c r="F434" s="50">
        <f>D434*E434</f>
        <v>0</v>
      </c>
    </row>
    <row r="435" spans="2:80" ht="24" x14ac:dyDescent="0.2">
      <c r="B435" s="45" t="s">
        <v>69</v>
      </c>
      <c r="C435" s="43" t="s">
        <v>145</v>
      </c>
    </row>
    <row r="436" spans="2:80" x14ac:dyDescent="0.2">
      <c r="C436" s="39" t="s">
        <v>85</v>
      </c>
      <c r="D436" s="35">
        <v>4</v>
      </c>
      <c r="E436" s="126"/>
      <c r="F436" s="50">
        <f>D436*E436</f>
        <v>0</v>
      </c>
    </row>
    <row r="437" spans="2:80" s="66" customFormat="1" ht="11.25" x14ac:dyDescent="0.2">
      <c r="B437" s="42"/>
      <c r="C437" s="41"/>
      <c r="D437" s="40"/>
      <c r="E437" s="40"/>
      <c r="F437" s="122"/>
      <c r="G437" s="277"/>
      <c r="H437" s="277"/>
      <c r="I437" s="277"/>
      <c r="J437" s="277"/>
      <c r="K437" s="277"/>
      <c r="L437" s="277"/>
      <c r="M437" s="277"/>
      <c r="N437" s="277"/>
      <c r="O437" s="277"/>
      <c r="P437" s="277"/>
      <c r="Q437" s="277"/>
      <c r="R437" s="277"/>
      <c r="S437" s="277"/>
      <c r="T437" s="277"/>
      <c r="U437" s="277"/>
      <c r="V437" s="277"/>
      <c r="W437" s="277"/>
      <c r="X437" s="277"/>
      <c r="Y437" s="277"/>
      <c r="Z437" s="277"/>
      <c r="AA437" s="277"/>
      <c r="AB437" s="277"/>
      <c r="AC437" s="277"/>
      <c r="AD437" s="277"/>
      <c r="AE437" s="277"/>
      <c r="AF437" s="277"/>
      <c r="AG437" s="277"/>
      <c r="AH437" s="277"/>
      <c r="AI437" s="277"/>
      <c r="AJ437" s="277"/>
      <c r="AK437" s="277"/>
      <c r="AL437" s="277"/>
      <c r="AM437" s="277"/>
      <c r="AN437" s="277"/>
      <c r="AO437" s="277"/>
      <c r="AP437" s="277"/>
      <c r="AQ437" s="277"/>
      <c r="AR437" s="277"/>
      <c r="AS437" s="277"/>
      <c r="AT437" s="277"/>
      <c r="AU437" s="277"/>
      <c r="AV437" s="277"/>
      <c r="AW437" s="277"/>
      <c r="AX437" s="277"/>
      <c r="AY437" s="277"/>
      <c r="AZ437" s="277"/>
      <c r="BA437" s="277"/>
      <c r="BB437" s="277"/>
      <c r="BC437" s="277"/>
      <c r="BD437" s="277"/>
      <c r="BE437" s="277"/>
      <c r="BF437" s="277"/>
      <c r="BG437" s="277"/>
      <c r="BH437" s="277"/>
      <c r="BI437" s="277"/>
      <c r="BJ437" s="277"/>
      <c r="BK437" s="277"/>
      <c r="BL437" s="277"/>
      <c r="BM437" s="277"/>
      <c r="BN437" s="277"/>
      <c r="BO437" s="277"/>
      <c r="BP437" s="277"/>
      <c r="BQ437" s="277"/>
      <c r="BR437" s="277"/>
      <c r="BS437" s="277"/>
      <c r="BT437" s="277"/>
      <c r="BU437" s="277"/>
      <c r="BV437" s="277"/>
      <c r="BW437" s="277"/>
      <c r="BX437" s="277"/>
      <c r="BY437" s="277"/>
      <c r="BZ437" s="277"/>
      <c r="CA437" s="277"/>
      <c r="CB437" s="277"/>
    </row>
    <row r="438" spans="2:80" s="66" customFormat="1" x14ac:dyDescent="0.2">
      <c r="B438" s="42"/>
      <c r="C438" s="41"/>
      <c r="D438" s="136"/>
      <c r="E438" s="113"/>
      <c r="F438" s="137"/>
      <c r="G438" s="277"/>
      <c r="H438" s="277"/>
      <c r="I438" s="277"/>
      <c r="J438" s="277"/>
      <c r="K438" s="277"/>
      <c r="L438" s="277"/>
      <c r="M438" s="277"/>
      <c r="N438" s="277"/>
      <c r="O438" s="277"/>
      <c r="P438" s="277"/>
      <c r="Q438" s="277"/>
      <c r="R438" s="277"/>
      <c r="S438" s="277"/>
      <c r="T438" s="277"/>
      <c r="U438" s="277"/>
      <c r="V438" s="277"/>
      <c r="W438" s="277"/>
      <c r="X438" s="277"/>
      <c r="Y438" s="277"/>
      <c r="Z438" s="277"/>
      <c r="AA438" s="277"/>
      <c r="AB438" s="277"/>
      <c r="AC438" s="277"/>
      <c r="AD438" s="277"/>
      <c r="AE438" s="277"/>
      <c r="AF438" s="277"/>
      <c r="AG438" s="277"/>
      <c r="AH438" s="277"/>
      <c r="AI438" s="277"/>
      <c r="AJ438" s="277"/>
      <c r="AK438" s="277"/>
      <c r="AL438" s="277"/>
      <c r="AM438" s="277"/>
      <c r="AN438" s="277"/>
      <c r="AO438" s="277"/>
      <c r="AP438" s="277"/>
      <c r="AQ438" s="277"/>
      <c r="AR438" s="277"/>
      <c r="AS438" s="277"/>
      <c r="AT438" s="277"/>
      <c r="AU438" s="277"/>
      <c r="AV438" s="277"/>
      <c r="AW438" s="277"/>
      <c r="AX438" s="277"/>
      <c r="AY438" s="277"/>
      <c r="AZ438" s="277"/>
      <c r="BA438" s="277"/>
      <c r="BB438" s="277"/>
      <c r="BC438" s="277"/>
      <c r="BD438" s="277"/>
      <c r="BE438" s="277"/>
      <c r="BF438" s="277"/>
      <c r="BG438" s="277"/>
      <c r="BH438" s="277"/>
      <c r="BI438" s="277"/>
      <c r="BJ438" s="277"/>
      <c r="BK438" s="277"/>
      <c r="BL438" s="277"/>
      <c r="BM438" s="277"/>
      <c r="BN438" s="277"/>
      <c r="BO438" s="277"/>
      <c r="BP438" s="277"/>
      <c r="BQ438" s="277"/>
      <c r="BR438" s="277"/>
      <c r="BS438" s="277"/>
      <c r="BT438" s="277"/>
      <c r="BU438" s="277"/>
      <c r="BV438" s="277"/>
      <c r="BW438" s="277"/>
      <c r="BX438" s="277"/>
      <c r="BY438" s="277"/>
      <c r="BZ438" s="277"/>
      <c r="CA438" s="277"/>
      <c r="CB438" s="277"/>
    </row>
    <row r="439" spans="2:80" s="119" customFormat="1" ht="15.75" x14ac:dyDescent="0.25">
      <c r="B439" s="143" t="s">
        <v>144</v>
      </c>
      <c r="C439" s="117"/>
      <c r="D439" s="118"/>
      <c r="E439" s="118"/>
      <c r="F439" s="294">
        <f>SUM(F405:F438)</f>
        <v>0</v>
      </c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  <c r="AC439" s="90"/>
      <c r="AD439" s="90"/>
      <c r="AE439" s="90"/>
      <c r="AF439" s="90"/>
      <c r="AG439" s="90"/>
      <c r="AH439" s="90"/>
      <c r="AI439" s="90"/>
      <c r="AJ439" s="90"/>
      <c r="AK439" s="90"/>
      <c r="AL439" s="90"/>
      <c r="AM439" s="90"/>
      <c r="AN439" s="90"/>
      <c r="AO439" s="90"/>
      <c r="AP439" s="90"/>
      <c r="AQ439" s="90"/>
      <c r="AR439" s="90"/>
      <c r="AS439" s="90"/>
      <c r="AT439" s="90"/>
      <c r="AU439" s="90"/>
      <c r="AV439" s="90"/>
      <c r="AW439" s="90"/>
      <c r="AX439" s="90"/>
      <c r="AY439" s="90"/>
      <c r="AZ439" s="90"/>
      <c r="BA439" s="90"/>
      <c r="BB439" s="90"/>
      <c r="BC439" s="90"/>
      <c r="BD439" s="90"/>
      <c r="BE439" s="90"/>
      <c r="BF439" s="90"/>
      <c r="BG439" s="90"/>
      <c r="BH439" s="90"/>
      <c r="BI439" s="90"/>
      <c r="BJ439" s="90"/>
      <c r="BK439" s="90"/>
      <c r="BL439" s="90"/>
      <c r="BM439" s="90"/>
      <c r="BN439" s="90"/>
      <c r="BO439" s="90"/>
      <c r="BP439" s="90"/>
      <c r="BQ439" s="90"/>
      <c r="BR439" s="90"/>
      <c r="BS439" s="90"/>
      <c r="BT439" s="90"/>
      <c r="BU439" s="90"/>
      <c r="BV439" s="90"/>
      <c r="BW439" s="90"/>
      <c r="BX439" s="90"/>
      <c r="BY439" s="90"/>
      <c r="BZ439" s="90"/>
      <c r="CA439" s="90"/>
      <c r="CB439" s="90"/>
    </row>
    <row r="440" spans="2:80" s="90" customFormat="1" ht="15.75" x14ac:dyDescent="0.25">
      <c r="B440" s="282"/>
      <c r="C440" s="285"/>
      <c r="D440" s="89"/>
      <c r="E440" s="89"/>
      <c r="F440" s="76"/>
    </row>
    <row r="441" spans="2:80" s="90" customFormat="1" ht="15.75" x14ac:dyDescent="0.25">
      <c r="B441" s="282"/>
      <c r="C441" s="285"/>
      <c r="D441" s="89"/>
      <c r="E441" s="89"/>
      <c r="F441" s="76"/>
    </row>
    <row r="442" spans="2:80" s="106" customFormat="1" ht="15.75" x14ac:dyDescent="0.25">
      <c r="B442" s="309" t="s">
        <v>143</v>
      </c>
      <c r="C442" s="312" t="s">
        <v>142</v>
      </c>
      <c r="D442" s="104"/>
      <c r="E442" s="104"/>
      <c r="F442" s="105"/>
      <c r="G442" s="296"/>
      <c r="H442" s="296"/>
      <c r="I442" s="296"/>
      <c r="J442" s="296"/>
      <c r="K442" s="296"/>
      <c r="L442" s="296"/>
      <c r="M442" s="296"/>
      <c r="N442" s="296"/>
      <c r="O442" s="296"/>
      <c r="P442" s="296"/>
      <c r="Q442" s="296"/>
      <c r="R442" s="296"/>
      <c r="S442" s="296"/>
      <c r="T442" s="296"/>
      <c r="U442" s="296"/>
      <c r="V442" s="296"/>
      <c r="W442" s="296"/>
      <c r="X442" s="296"/>
      <c r="Y442" s="296"/>
      <c r="Z442" s="296"/>
      <c r="AA442" s="296"/>
      <c r="AB442" s="296"/>
      <c r="AC442" s="296"/>
      <c r="AD442" s="296"/>
      <c r="AE442" s="296"/>
      <c r="AF442" s="296"/>
      <c r="AG442" s="296"/>
      <c r="AH442" s="296"/>
      <c r="AI442" s="296"/>
      <c r="AJ442" s="296"/>
      <c r="AK442" s="296"/>
      <c r="AL442" s="296"/>
      <c r="AM442" s="296"/>
      <c r="AN442" s="296"/>
      <c r="AO442" s="296"/>
      <c r="AP442" s="296"/>
      <c r="AQ442" s="296"/>
      <c r="AR442" s="296"/>
      <c r="AS442" s="296"/>
      <c r="AT442" s="296"/>
      <c r="AU442" s="296"/>
      <c r="AV442" s="296"/>
      <c r="AW442" s="296"/>
      <c r="AX442" s="296"/>
      <c r="AY442" s="296"/>
      <c r="AZ442" s="296"/>
      <c r="BA442" s="296"/>
      <c r="BB442" s="296"/>
      <c r="BC442" s="296"/>
      <c r="BD442" s="296"/>
      <c r="BE442" s="296"/>
      <c r="BF442" s="296"/>
      <c r="BG442" s="296"/>
      <c r="BH442" s="296"/>
      <c r="BI442" s="296"/>
      <c r="BJ442" s="296"/>
      <c r="BK442" s="296"/>
      <c r="BL442" s="296"/>
      <c r="BM442" s="296"/>
      <c r="BN442" s="296"/>
      <c r="BO442" s="296"/>
      <c r="BP442" s="296"/>
      <c r="BQ442" s="296"/>
      <c r="BR442" s="296"/>
      <c r="BS442" s="296"/>
      <c r="BT442" s="296"/>
      <c r="BU442" s="296"/>
      <c r="BV442" s="296"/>
      <c r="BW442" s="296"/>
      <c r="BX442" s="296"/>
      <c r="BY442" s="296"/>
      <c r="BZ442" s="296"/>
      <c r="CA442" s="296"/>
      <c r="CB442" s="296"/>
    </row>
    <row r="443" spans="2:80" s="158" customFormat="1" ht="11.25" x14ac:dyDescent="0.2">
      <c r="B443" s="156"/>
      <c r="C443" s="128"/>
      <c r="D443" s="134"/>
      <c r="E443" s="134"/>
      <c r="F443" s="157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  <c r="AZ443" s="165"/>
      <c r="BA443" s="165"/>
      <c r="BB443" s="165"/>
      <c r="BC443" s="165"/>
      <c r="BD443" s="165"/>
      <c r="BE443" s="165"/>
      <c r="BF443" s="165"/>
      <c r="BG443" s="165"/>
      <c r="BH443" s="165"/>
      <c r="BI443" s="165"/>
      <c r="BJ443" s="165"/>
      <c r="BK443" s="165"/>
      <c r="BL443" s="165"/>
      <c r="BM443" s="165"/>
      <c r="BN443" s="165"/>
      <c r="BO443" s="165"/>
      <c r="BP443" s="165"/>
      <c r="BQ443" s="165"/>
      <c r="BR443" s="165"/>
      <c r="BS443" s="165"/>
      <c r="BT443" s="165"/>
      <c r="BU443" s="165"/>
      <c r="BV443" s="165"/>
      <c r="BW443" s="165"/>
      <c r="BX443" s="165"/>
      <c r="BY443" s="165"/>
      <c r="BZ443" s="165"/>
      <c r="CA443" s="165"/>
      <c r="CB443" s="165"/>
    </row>
    <row r="444" spans="2:80" x14ac:dyDescent="0.2">
      <c r="C444" s="33" t="s">
        <v>141</v>
      </c>
    </row>
    <row r="445" spans="2:80" x14ac:dyDescent="0.2">
      <c r="C445" s="33" t="s">
        <v>140</v>
      </c>
    </row>
    <row r="446" spans="2:80" s="66" customFormat="1" ht="11.25" x14ac:dyDescent="0.2">
      <c r="B446" s="42"/>
      <c r="C446" s="123" t="s">
        <v>139</v>
      </c>
      <c r="D446" s="40"/>
      <c r="E446" s="40"/>
      <c r="F446" s="122"/>
      <c r="G446" s="277"/>
      <c r="H446" s="277"/>
      <c r="I446" s="277"/>
      <c r="J446" s="277"/>
      <c r="K446" s="277"/>
      <c r="L446" s="277"/>
      <c r="M446" s="277"/>
      <c r="N446" s="277"/>
      <c r="O446" s="277"/>
      <c r="P446" s="277"/>
      <c r="Q446" s="277"/>
      <c r="R446" s="277"/>
      <c r="S446" s="277"/>
      <c r="T446" s="277"/>
      <c r="U446" s="277"/>
      <c r="V446" s="277"/>
      <c r="W446" s="277"/>
      <c r="X446" s="277"/>
      <c r="Y446" s="277"/>
      <c r="Z446" s="277"/>
      <c r="AA446" s="277"/>
      <c r="AB446" s="277"/>
      <c r="AC446" s="277"/>
      <c r="AD446" s="277"/>
      <c r="AE446" s="277"/>
      <c r="AF446" s="277"/>
      <c r="AG446" s="277"/>
      <c r="AH446" s="277"/>
      <c r="AI446" s="277"/>
      <c r="AJ446" s="277"/>
      <c r="AK446" s="277"/>
      <c r="AL446" s="277"/>
      <c r="AM446" s="277"/>
      <c r="AN446" s="277"/>
      <c r="AO446" s="277"/>
      <c r="AP446" s="277"/>
      <c r="AQ446" s="277"/>
      <c r="AR446" s="277"/>
      <c r="AS446" s="277"/>
      <c r="AT446" s="277"/>
      <c r="AU446" s="277"/>
      <c r="AV446" s="277"/>
      <c r="AW446" s="277"/>
      <c r="AX446" s="277"/>
      <c r="AY446" s="277"/>
      <c r="AZ446" s="277"/>
      <c r="BA446" s="277"/>
      <c r="BB446" s="277"/>
      <c r="BC446" s="277"/>
      <c r="BD446" s="277"/>
      <c r="BE446" s="277"/>
      <c r="BF446" s="277"/>
      <c r="BG446" s="277"/>
      <c r="BH446" s="277"/>
      <c r="BI446" s="277"/>
      <c r="BJ446" s="277"/>
      <c r="BK446" s="277"/>
      <c r="BL446" s="277"/>
      <c r="BM446" s="277"/>
      <c r="BN446" s="277"/>
      <c r="BO446" s="277"/>
      <c r="BP446" s="277"/>
      <c r="BQ446" s="277"/>
      <c r="BR446" s="277"/>
      <c r="BS446" s="277"/>
      <c r="BT446" s="277"/>
      <c r="BU446" s="277"/>
      <c r="BV446" s="277"/>
      <c r="BW446" s="277"/>
      <c r="BX446" s="277"/>
      <c r="BY446" s="277"/>
      <c r="BZ446" s="277"/>
      <c r="CA446" s="277"/>
      <c r="CB446" s="277"/>
    </row>
    <row r="447" spans="2:80" s="66" customFormat="1" ht="11.25" x14ac:dyDescent="0.2">
      <c r="B447" s="42"/>
      <c r="C447" s="123" t="s">
        <v>138</v>
      </c>
      <c r="D447" s="40"/>
      <c r="E447" s="40"/>
      <c r="F447" s="122"/>
      <c r="G447" s="277"/>
      <c r="H447" s="277"/>
      <c r="I447" s="277"/>
      <c r="J447" s="277"/>
      <c r="K447" s="277"/>
      <c r="L447" s="277"/>
      <c r="M447" s="277"/>
      <c r="N447" s="277"/>
      <c r="O447" s="277"/>
      <c r="P447" s="277"/>
      <c r="Q447" s="277"/>
      <c r="R447" s="277"/>
      <c r="S447" s="277"/>
      <c r="T447" s="277"/>
      <c r="U447" s="277"/>
      <c r="V447" s="277"/>
      <c r="W447" s="277"/>
      <c r="X447" s="277"/>
      <c r="Y447" s="277"/>
      <c r="Z447" s="277"/>
      <c r="AA447" s="277"/>
      <c r="AB447" s="277"/>
      <c r="AC447" s="277"/>
      <c r="AD447" s="277"/>
      <c r="AE447" s="277"/>
      <c r="AF447" s="277"/>
      <c r="AG447" s="277"/>
      <c r="AH447" s="277"/>
      <c r="AI447" s="277"/>
      <c r="AJ447" s="277"/>
      <c r="AK447" s="277"/>
      <c r="AL447" s="277"/>
      <c r="AM447" s="277"/>
      <c r="AN447" s="277"/>
      <c r="AO447" s="277"/>
      <c r="AP447" s="277"/>
      <c r="AQ447" s="277"/>
      <c r="AR447" s="277"/>
      <c r="AS447" s="277"/>
      <c r="AT447" s="277"/>
      <c r="AU447" s="277"/>
      <c r="AV447" s="277"/>
      <c r="AW447" s="277"/>
      <c r="AX447" s="277"/>
      <c r="AY447" s="277"/>
      <c r="AZ447" s="277"/>
      <c r="BA447" s="277"/>
      <c r="BB447" s="277"/>
      <c r="BC447" s="277"/>
      <c r="BD447" s="277"/>
      <c r="BE447" s="277"/>
      <c r="BF447" s="277"/>
      <c r="BG447" s="277"/>
      <c r="BH447" s="277"/>
      <c r="BI447" s="277"/>
      <c r="BJ447" s="277"/>
      <c r="BK447" s="277"/>
      <c r="BL447" s="277"/>
      <c r="BM447" s="277"/>
      <c r="BN447" s="277"/>
      <c r="BO447" s="277"/>
      <c r="BP447" s="277"/>
      <c r="BQ447" s="277"/>
      <c r="BR447" s="277"/>
      <c r="BS447" s="277"/>
      <c r="BT447" s="277"/>
      <c r="BU447" s="277"/>
      <c r="BV447" s="277"/>
      <c r="BW447" s="277"/>
      <c r="BX447" s="277"/>
      <c r="BY447" s="277"/>
      <c r="BZ447" s="277"/>
      <c r="CA447" s="277"/>
      <c r="CB447" s="277"/>
    </row>
    <row r="448" spans="2:80" s="66" customFormat="1" ht="11.25" x14ac:dyDescent="0.2">
      <c r="B448" s="42"/>
      <c r="C448" s="123" t="s">
        <v>137</v>
      </c>
      <c r="D448" s="40"/>
      <c r="E448" s="40"/>
      <c r="F448" s="122"/>
      <c r="G448" s="277"/>
      <c r="H448" s="277"/>
      <c r="I448" s="277"/>
      <c r="J448" s="277"/>
      <c r="K448" s="277"/>
      <c r="L448" s="277"/>
      <c r="M448" s="277"/>
      <c r="N448" s="277"/>
      <c r="O448" s="277"/>
      <c r="P448" s="277"/>
      <c r="Q448" s="277"/>
      <c r="R448" s="277"/>
      <c r="S448" s="277"/>
      <c r="T448" s="277"/>
      <c r="U448" s="277"/>
      <c r="V448" s="277"/>
      <c r="W448" s="277"/>
      <c r="X448" s="277"/>
      <c r="Y448" s="277"/>
      <c r="Z448" s="277"/>
      <c r="AA448" s="277"/>
      <c r="AB448" s="277"/>
      <c r="AC448" s="277"/>
      <c r="AD448" s="277"/>
      <c r="AE448" s="277"/>
      <c r="AF448" s="277"/>
      <c r="AG448" s="277"/>
      <c r="AH448" s="277"/>
      <c r="AI448" s="277"/>
      <c r="AJ448" s="277"/>
      <c r="AK448" s="277"/>
      <c r="AL448" s="277"/>
      <c r="AM448" s="277"/>
      <c r="AN448" s="277"/>
      <c r="AO448" s="277"/>
      <c r="AP448" s="277"/>
      <c r="AQ448" s="277"/>
      <c r="AR448" s="277"/>
      <c r="AS448" s="277"/>
      <c r="AT448" s="277"/>
      <c r="AU448" s="277"/>
      <c r="AV448" s="277"/>
      <c r="AW448" s="277"/>
      <c r="AX448" s="277"/>
      <c r="AY448" s="277"/>
      <c r="AZ448" s="277"/>
      <c r="BA448" s="277"/>
      <c r="BB448" s="277"/>
      <c r="BC448" s="277"/>
      <c r="BD448" s="277"/>
      <c r="BE448" s="277"/>
      <c r="BF448" s="277"/>
      <c r="BG448" s="277"/>
      <c r="BH448" s="277"/>
      <c r="BI448" s="277"/>
      <c r="BJ448" s="277"/>
      <c r="BK448" s="277"/>
      <c r="BL448" s="277"/>
      <c r="BM448" s="277"/>
      <c r="BN448" s="277"/>
      <c r="BO448" s="277"/>
      <c r="BP448" s="277"/>
      <c r="BQ448" s="277"/>
      <c r="BR448" s="277"/>
      <c r="BS448" s="277"/>
      <c r="BT448" s="277"/>
      <c r="BU448" s="277"/>
      <c r="BV448" s="277"/>
      <c r="BW448" s="277"/>
      <c r="BX448" s="277"/>
      <c r="BY448" s="277"/>
      <c r="BZ448" s="277"/>
      <c r="CA448" s="277"/>
      <c r="CB448" s="277"/>
    </row>
    <row r="449" spans="2:80" s="66" customFormat="1" ht="11.25" x14ac:dyDescent="0.2">
      <c r="B449" s="42"/>
      <c r="C449" s="123" t="s">
        <v>136</v>
      </c>
      <c r="D449" s="40"/>
      <c r="E449" s="40"/>
      <c r="F449" s="122"/>
      <c r="G449" s="277"/>
      <c r="H449" s="277"/>
      <c r="I449" s="277"/>
      <c r="J449" s="277"/>
      <c r="K449" s="277"/>
      <c r="L449" s="277"/>
      <c r="M449" s="277"/>
      <c r="N449" s="277"/>
      <c r="O449" s="277"/>
      <c r="P449" s="277"/>
      <c r="Q449" s="277"/>
      <c r="R449" s="277"/>
      <c r="S449" s="277"/>
      <c r="T449" s="277"/>
      <c r="U449" s="277"/>
      <c r="V449" s="277"/>
      <c r="W449" s="277"/>
      <c r="X449" s="277"/>
      <c r="Y449" s="277"/>
      <c r="Z449" s="277"/>
      <c r="AA449" s="277"/>
      <c r="AB449" s="277"/>
      <c r="AC449" s="277"/>
      <c r="AD449" s="277"/>
      <c r="AE449" s="277"/>
      <c r="AF449" s="277"/>
      <c r="AG449" s="277"/>
      <c r="AH449" s="277"/>
      <c r="AI449" s="277"/>
      <c r="AJ449" s="277"/>
      <c r="AK449" s="277"/>
      <c r="AL449" s="277"/>
      <c r="AM449" s="277"/>
      <c r="AN449" s="277"/>
      <c r="AO449" s="277"/>
      <c r="AP449" s="277"/>
      <c r="AQ449" s="277"/>
      <c r="AR449" s="277"/>
      <c r="AS449" s="277"/>
      <c r="AT449" s="277"/>
      <c r="AU449" s="277"/>
      <c r="AV449" s="277"/>
      <c r="AW449" s="277"/>
      <c r="AX449" s="277"/>
      <c r="AY449" s="277"/>
      <c r="AZ449" s="277"/>
      <c r="BA449" s="277"/>
      <c r="BB449" s="277"/>
      <c r="BC449" s="277"/>
      <c r="BD449" s="277"/>
      <c r="BE449" s="277"/>
      <c r="BF449" s="277"/>
      <c r="BG449" s="277"/>
      <c r="BH449" s="277"/>
      <c r="BI449" s="277"/>
      <c r="BJ449" s="277"/>
      <c r="BK449" s="277"/>
      <c r="BL449" s="277"/>
      <c r="BM449" s="277"/>
      <c r="BN449" s="277"/>
      <c r="BO449" s="277"/>
      <c r="BP449" s="277"/>
      <c r="BQ449" s="277"/>
      <c r="BR449" s="277"/>
      <c r="BS449" s="277"/>
      <c r="BT449" s="277"/>
      <c r="BU449" s="277"/>
      <c r="BV449" s="277"/>
      <c r="BW449" s="277"/>
      <c r="BX449" s="277"/>
      <c r="BY449" s="277"/>
      <c r="BZ449" s="277"/>
      <c r="CA449" s="277"/>
      <c r="CB449" s="277"/>
    </row>
    <row r="450" spans="2:80" s="66" customFormat="1" ht="22.5" customHeight="1" x14ac:dyDescent="0.2">
      <c r="B450" s="42"/>
      <c r="C450" s="361" t="s">
        <v>135</v>
      </c>
      <c r="D450" s="361"/>
      <c r="E450" s="40"/>
      <c r="F450" s="122"/>
      <c r="G450" s="277"/>
      <c r="H450" s="277"/>
      <c r="I450" s="277"/>
      <c r="J450" s="277"/>
      <c r="K450" s="277"/>
      <c r="L450" s="277"/>
      <c r="M450" s="277"/>
      <c r="N450" s="277"/>
      <c r="O450" s="277"/>
      <c r="P450" s="277"/>
      <c r="Q450" s="277"/>
      <c r="R450" s="277"/>
      <c r="S450" s="277"/>
      <c r="T450" s="277"/>
      <c r="U450" s="277"/>
      <c r="V450" s="277"/>
      <c r="W450" s="277"/>
      <c r="X450" s="277"/>
      <c r="Y450" s="277"/>
      <c r="Z450" s="277"/>
      <c r="AA450" s="277"/>
      <c r="AB450" s="277"/>
      <c r="AC450" s="277"/>
      <c r="AD450" s="277"/>
      <c r="AE450" s="277"/>
      <c r="AF450" s="277"/>
      <c r="AG450" s="277"/>
      <c r="AH450" s="277"/>
      <c r="AI450" s="277"/>
      <c r="AJ450" s="277"/>
      <c r="AK450" s="277"/>
      <c r="AL450" s="277"/>
      <c r="AM450" s="277"/>
      <c r="AN450" s="277"/>
      <c r="AO450" s="277"/>
      <c r="AP450" s="277"/>
      <c r="AQ450" s="277"/>
      <c r="AR450" s="277"/>
      <c r="AS450" s="277"/>
      <c r="AT450" s="277"/>
      <c r="AU450" s="277"/>
      <c r="AV450" s="277"/>
      <c r="AW450" s="277"/>
      <c r="AX450" s="277"/>
      <c r="AY450" s="277"/>
      <c r="AZ450" s="277"/>
      <c r="BA450" s="277"/>
      <c r="BB450" s="277"/>
      <c r="BC450" s="277"/>
      <c r="BD450" s="277"/>
      <c r="BE450" s="277"/>
      <c r="BF450" s="277"/>
      <c r="BG450" s="277"/>
      <c r="BH450" s="277"/>
      <c r="BI450" s="277"/>
      <c r="BJ450" s="277"/>
      <c r="BK450" s="277"/>
      <c r="BL450" s="277"/>
      <c r="BM450" s="277"/>
      <c r="BN450" s="277"/>
      <c r="BO450" s="277"/>
      <c r="BP450" s="277"/>
      <c r="BQ450" s="277"/>
      <c r="BR450" s="277"/>
      <c r="BS450" s="277"/>
      <c r="BT450" s="277"/>
      <c r="BU450" s="277"/>
      <c r="BV450" s="277"/>
      <c r="BW450" s="277"/>
      <c r="BX450" s="277"/>
      <c r="BY450" s="277"/>
      <c r="BZ450" s="277"/>
      <c r="CA450" s="277"/>
      <c r="CB450" s="277"/>
    </row>
    <row r="451" spans="2:80" s="66" customFormat="1" ht="49.5" customHeight="1" x14ac:dyDescent="0.2">
      <c r="B451" s="42"/>
      <c r="C451" s="364" t="s">
        <v>134</v>
      </c>
      <c r="D451" s="364"/>
      <c r="E451" s="40"/>
      <c r="F451" s="122"/>
      <c r="G451" s="277"/>
      <c r="H451" s="277"/>
      <c r="I451" s="277"/>
      <c r="J451" s="277"/>
      <c r="K451" s="277"/>
      <c r="L451" s="277"/>
      <c r="M451" s="277"/>
      <c r="N451" s="277"/>
      <c r="O451" s="277"/>
      <c r="P451" s="277"/>
      <c r="Q451" s="277"/>
      <c r="R451" s="277"/>
      <c r="S451" s="277"/>
      <c r="T451" s="277"/>
      <c r="U451" s="277"/>
      <c r="V451" s="277"/>
      <c r="W451" s="277"/>
      <c r="X451" s="277"/>
      <c r="Y451" s="277"/>
      <c r="Z451" s="277"/>
      <c r="AA451" s="277"/>
      <c r="AB451" s="277"/>
      <c r="AC451" s="277"/>
      <c r="AD451" s="277"/>
      <c r="AE451" s="277"/>
      <c r="AF451" s="277"/>
      <c r="AG451" s="277"/>
      <c r="AH451" s="277"/>
      <c r="AI451" s="277"/>
      <c r="AJ451" s="277"/>
      <c r="AK451" s="277"/>
      <c r="AL451" s="277"/>
      <c r="AM451" s="277"/>
      <c r="AN451" s="277"/>
      <c r="AO451" s="277"/>
      <c r="AP451" s="277"/>
      <c r="AQ451" s="277"/>
      <c r="AR451" s="277"/>
      <c r="AS451" s="277"/>
      <c r="AT451" s="277"/>
      <c r="AU451" s="277"/>
      <c r="AV451" s="277"/>
      <c r="AW451" s="277"/>
      <c r="AX451" s="277"/>
      <c r="AY451" s="277"/>
      <c r="AZ451" s="277"/>
      <c r="BA451" s="277"/>
      <c r="BB451" s="277"/>
      <c r="BC451" s="277"/>
      <c r="BD451" s="277"/>
      <c r="BE451" s="277"/>
      <c r="BF451" s="277"/>
      <c r="BG451" s="277"/>
      <c r="BH451" s="277"/>
      <c r="BI451" s="277"/>
      <c r="BJ451" s="277"/>
      <c r="BK451" s="277"/>
      <c r="BL451" s="277"/>
      <c r="BM451" s="277"/>
      <c r="BN451" s="277"/>
      <c r="BO451" s="277"/>
      <c r="BP451" s="277"/>
      <c r="BQ451" s="277"/>
      <c r="BR451" s="277"/>
      <c r="BS451" s="277"/>
      <c r="BT451" s="277"/>
      <c r="BU451" s="277"/>
      <c r="BV451" s="277"/>
      <c r="BW451" s="277"/>
      <c r="BX451" s="277"/>
      <c r="BY451" s="277"/>
      <c r="BZ451" s="277"/>
      <c r="CA451" s="277"/>
      <c r="CB451" s="277"/>
    </row>
    <row r="452" spans="2:80" s="66" customFormat="1" ht="11.25" x14ac:dyDescent="0.2">
      <c r="B452" s="42"/>
      <c r="C452" s="361" t="s">
        <v>133</v>
      </c>
      <c r="D452" s="361"/>
      <c r="E452" s="40"/>
      <c r="F452" s="122"/>
      <c r="G452" s="277"/>
      <c r="H452" s="277"/>
      <c r="I452" s="277"/>
      <c r="J452" s="277"/>
      <c r="K452" s="277"/>
      <c r="L452" s="277"/>
      <c r="M452" s="277"/>
      <c r="N452" s="277"/>
      <c r="O452" s="277"/>
      <c r="P452" s="277"/>
      <c r="Q452" s="277"/>
      <c r="R452" s="277"/>
      <c r="S452" s="277"/>
      <c r="T452" s="277"/>
      <c r="U452" s="277"/>
      <c r="V452" s="277"/>
      <c r="W452" s="277"/>
      <c r="X452" s="277"/>
      <c r="Y452" s="277"/>
      <c r="Z452" s="277"/>
      <c r="AA452" s="277"/>
      <c r="AB452" s="277"/>
      <c r="AC452" s="277"/>
      <c r="AD452" s="277"/>
      <c r="AE452" s="277"/>
      <c r="AF452" s="277"/>
      <c r="AG452" s="277"/>
      <c r="AH452" s="277"/>
      <c r="AI452" s="277"/>
      <c r="AJ452" s="277"/>
      <c r="AK452" s="277"/>
      <c r="AL452" s="277"/>
      <c r="AM452" s="277"/>
      <c r="AN452" s="277"/>
      <c r="AO452" s="277"/>
      <c r="AP452" s="277"/>
      <c r="AQ452" s="277"/>
      <c r="AR452" s="277"/>
      <c r="AS452" s="277"/>
      <c r="AT452" s="277"/>
      <c r="AU452" s="277"/>
      <c r="AV452" s="277"/>
      <c r="AW452" s="277"/>
      <c r="AX452" s="277"/>
      <c r="AY452" s="277"/>
      <c r="AZ452" s="277"/>
      <c r="BA452" s="277"/>
      <c r="BB452" s="277"/>
      <c r="BC452" s="277"/>
      <c r="BD452" s="277"/>
      <c r="BE452" s="277"/>
      <c r="BF452" s="277"/>
      <c r="BG452" s="277"/>
      <c r="BH452" s="277"/>
      <c r="BI452" s="277"/>
      <c r="BJ452" s="277"/>
      <c r="BK452" s="277"/>
      <c r="BL452" s="277"/>
      <c r="BM452" s="277"/>
      <c r="BN452" s="277"/>
      <c r="BO452" s="277"/>
      <c r="BP452" s="277"/>
      <c r="BQ452" s="277"/>
      <c r="BR452" s="277"/>
      <c r="BS452" s="277"/>
      <c r="BT452" s="277"/>
      <c r="BU452" s="277"/>
      <c r="BV452" s="277"/>
      <c r="BW452" s="277"/>
      <c r="BX452" s="277"/>
      <c r="BY452" s="277"/>
      <c r="BZ452" s="277"/>
      <c r="CA452" s="277"/>
      <c r="CB452" s="277"/>
    </row>
    <row r="453" spans="2:80" x14ac:dyDescent="0.2">
      <c r="C453" s="159" t="s">
        <v>132</v>
      </c>
    </row>
    <row r="454" spans="2:80" s="66" customFormat="1" ht="11.25" x14ac:dyDescent="0.2">
      <c r="B454" s="42"/>
      <c r="C454" s="41"/>
      <c r="D454" s="40"/>
      <c r="E454" s="40"/>
      <c r="F454" s="122"/>
      <c r="G454" s="277"/>
      <c r="H454" s="277"/>
      <c r="I454" s="277"/>
      <c r="J454" s="277"/>
      <c r="K454" s="277"/>
      <c r="L454" s="277"/>
      <c r="M454" s="277"/>
      <c r="N454" s="277"/>
      <c r="O454" s="277"/>
      <c r="P454" s="277"/>
      <c r="Q454" s="277"/>
      <c r="R454" s="277"/>
      <c r="S454" s="277"/>
      <c r="T454" s="277"/>
      <c r="U454" s="277"/>
      <c r="V454" s="277"/>
      <c r="W454" s="277"/>
      <c r="X454" s="277"/>
      <c r="Y454" s="277"/>
      <c r="Z454" s="277"/>
      <c r="AA454" s="277"/>
      <c r="AB454" s="277"/>
      <c r="AC454" s="277"/>
      <c r="AD454" s="277"/>
      <c r="AE454" s="277"/>
      <c r="AF454" s="277"/>
      <c r="AG454" s="277"/>
      <c r="AH454" s="277"/>
      <c r="AI454" s="277"/>
      <c r="AJ454" s="277"/>
      <c r="AK454" s="277"/>
      <c r="AL454" s="277"/>
      <c r="AM454" s="277"/>
      <c r="AN454" s="277"/>
      <c r="AO454" s="277"/>
      <c r="AP454" s="277"/>
      <c r="AQ454" s="277"/>
      <c r="AR454" s="277"/>
      <c r="AS454" s="277"/>
      <c r="AT454" s="277"/>
      <c r="AU454" s="277"/>
      <c r="AV454" s="277"/>
      <c r="AW454" s="277"/>
      <c r="AX454" s="277"/>
      <c r="AY454" s="277"/>
      <c r="AZ454" s="277"/>
      <c r="BA454" s="277"/>
      <c r="BB454" s="277"/>
      <c r="BC454" s="277"/>
      <c r="BD454" s="277"/>
      <c r="BE454" s="277"/>
      <c r="BF454" s="277"/>
      <c r="BG454" s="277"/>
      <c r="BH454" s="277"/>
      <c r="BI454" s="277"/>
      <c r="BJ454" s="277"/>
      <c r="BK454" s="277"/>
      <c r="BL454" s="277"/>
      <c r="BM454" s="277"/>
      <c r="BN454" s="277"/>
      <c r="BO454" s="277"/>
      <c r="BP454" s="277"/>
      <c r="BQ454" s="277"/>
      <c r="BR454" s="277"/>
      <c r="BS454" s="277"/>
      <c r="BT454" s="277"/>
      <c r="BU454" s="277"/>
      <c r="BV454" s="277"/>
      <c r="BW454" s="277"/>
      <c r="BX454" s="277"/>
      <c r="BY454" s="277"/>
      <c r="BZ454" s="277"/>
      <c r="CA454" s="277"/>
      <c r="CB454" s="277"/>
    </row>
    <row r="455" spans="2:80" ht="228" x14ac:dyDescent="0.2">
      <c r="B455" s="44" t="s">
        <v>81</v>
      </c>
      <c r="C455" s="160" t="s">
        <v>131</v>
      </c>
      <c r="D455" s="160"/>
      <c r="E455" s="160"/>
      <c r="F455" s="160"/>
      <c r="G455" s="300"/>
      <c r="H455" s="300"/>
    </row>
    <row r="456" spans="2:80" x14ac:dyDescent="0.2">
      <c r="B456" s="45" t="s">
        <v>75</v>
      </c>
      <c r="C456" s="39" t="s">
        <v>130</v>
      </c>
      <c r="D456" s="38"/>
    </row>
    <row r="457" spans="2:80" x14ac:dyDescent="0.2">
      <c r="C457" s="39" t="s">
        <v>10</v>
      </c>
      <c r="D457" s="35">
        <v>2</v>
      </c>
      <c r="E457" s="126"/>
      <c r="F457" s="50">
        <f>D457*E457</f>
        <v>0</v>
      </c>
    </row>
    <row r="458" spans="2:80" ht="14.25" x14ac:dyDescent="0.2">
      <c r="C458" s="160"/>
      <c r="D458" s="160"/>
      <c r="E458" s="160"/>
      <c r="F458" s="160"/>
      <c r="G458" s="300"/>
      <c r="H458" s="300"/>
    </row>
    <row r="459" spans="2:80" ht="127.5" x14ac:dyDescent="0.2">
      <c r="B459" s="45" t="s">
        <v>77</v>
      </c>
      <c r="C459" s="32" t="s">
        <v>129</v>
      </c>
    </row>
    <row r="460" spans="2:80" ht="25.5" x14ac:dyDescent="0.2">
      <c r="B460" s="45"/>
      <c r="C460" s="31" t="s">
        <v>128</v>
      </c>
    </row>
    <row r="461" spans="2:80" x14ac:dyDescent="0.2">
      <c r="B461" s="45" t="s">
        <v>75</v>
      </c>
      <c r="C461" s="38" t="s">
        <v>127</v>
      </c>
    </row>
    <row r="462" spans="2:80" x14ac:dyDescent="0.2">
      <c r="C462" s="33" t="s">
        <v>10</v>
      </c>
      <c r="D462" s="35">
        <v>1</v>
      </c>
      <c r="E462" s="126"/>
      <c r="F462" s="50">
        <f>D462*E462</f>
        <v>0</v>
      </c>
    </row>
    <row r="463" spans="2:80" s="107" customFormat="1" ht="8.25" x14ac:dyDescent="0.15">
      <c r="B463" s="49"/>
      <c r="C463" s="48"/>
      <c r="D463" s="161"/>
      <c r="E463" s="132"/>
      <c r="F463" s="47"/>
      <c r="G463" s="297"/>
      <c r="H463" s="297"/>
      <c r="I463" s="297"/>
      <c r="J463" s="297"/>
      <c r="K463" s="297"/>
      <c r="L463" s="297"/>
      <c r="M463" s="297"/>
      <c r="N463" s="297"/>
      <c r="O463" s="297"/>
      <c r="P463" s="297"/>
      <c r="Q463" s="297"/>
      <c r="R463" s="297"/>
      <c r="S463" s="297"/>
      <c r="T463" s="297"/>
      <c r="U463" s="297"/>
      <c r="V463" s="297"/>
      <c r="W463" s="297"/>
      <c r="X463" s="297"/>
      <c r="Y463" s="297"/>
      <c r="Z463" s="297"/>
      <c r="AA463" s="297"/>
      <c r="AB463" s="297"/>
      <c r="AC463" s="297"/>
      <c r="AD463" s="297"/>
      <c r="AE463" s="297"/>
      <c r="AF463" s="297"/>
      <c r="AG463" s="297"/>
      <c r="AH463" s="297"/>
      <c r="AI463" s="297"/>
      <c r="AJ463" s="297"/>
      <c r="AK463" s="297"/>
      <c r="AL463" s="297"/>
      <c r="AM463" s="297"/>
      <c r="AN463" s="297"/>
      <c r="AO463" s="297"/>
      <c r="AP463" s="297"/>
      <c r="AQ463" s="297"/>
      <c r="AR463" s="297"/>
      <c r="AS463" s="297"/>
      <c r="AT463" s="297"/>
      <c r="AU463" s="297"/>
      <c r="AV463" s="297"/>
      <c r="AW463" s="297"/>
      <c r="AX463" s="297"/>
      <c r="AY463" s="297"/>
      <c r="AZ463" s="297"/>
      <c r="BA463" s="297"/>
      <c r="BB463" s="297"/>
      <c r="BC463" s="297"/>
      <c r="BD463" s="297"/>
      <c r="BE463" s="297"/>
      <c r="BF463" s="297"/>
      <c r="BG463" s="297"/>
      <c r="BH463" s="297"/>
      <c r="BI463" s="297"/>
      <c r="BJ463" s="297"/>
      <c r="BK463" s="297"/>
      <c r="BL463" s="297"/>
      <c r="BM463" s="297"/>
      <c r="BN463" s="297"/>
      <c r="BO463" s="297"/>
      <c r="BP463" s="297"/>
      <c r="BQ463" s="297"/>
      <c r="BR463" s="297"/>
      <c r="BS463" s="297"/>
      <c r="BT463" s="297"/>
      <c r="BU463" s="297"/>
      <c r="BV463" s="297"/>
      <c r="BW463" s="297"/>
      <c r="BX463" s="297"/>
      <c r="BY463" s="297"/>
      <c r="BZ463" s="297"/>
      <c r="CA463" s="297"/>
      <c r="CB463" s="297"/>
    </row>
    <row r="464" spans="2:80" ht="51" x14ac:dyDescent="0.2">
      <c r="B464" s="45" t="s">
        <v>60</v>
      </c>
      <c r="C464" s="354" t="s">
        <v>616</v>
      </c>
      <c r="D464" s="31"/>
    </row>
    <row r="465" spans="2:80" x14ac:dyDescent="0.2">
      <c r="B465" s="45" t="s">
        <v>75</v>
      </c>
      <c r="C465" s="353" t="s">
        <v>126</v>
      </c>
    </row>
    <row r="466" spans="2:80" x14ac:dyDescent="0.2">
      <c r="C466" s="39" t="s">
        <v>39</v>
      </c>
      <c r="D466" s="35">
        <v>2</v>
      </c>
      <c r="E466" s="126"/>
      <c r="F466" s="50">
        <f>D466*E466</f>
        <v>0</v>
      </c>
    </row>
    <row r="467" spans="2:80" s="66" customFormat="1" ht="11.25" x14ac:dyDescent="0.2">
      <c r="B467" s="42"/>
      <c r="C467" s="41"/>
      <c r="D467" s="40"/>
      <c r="E467" s="162"/>
      <c r="F467" s="122"/>
      <c r="G467" s="277"/>
      <c r="H467" s="277"/>
      <c r="I467" s="277"/>
      <c r="J467" s="277"/>
      <c r="K467" s="277"/>
      <c r="L467" s="277"/>
      <c r="M467" s="277"/>
      <c r="N467" s="277"/>
      <c r="O467" s="277"/>
      <c r="P467" s="277"/>
      <c r="Q467" s="277"/>
      <c r="R467" s="277"/>
      <c r="S467" s="277"/>
      <c r="T467" s="277"/>
      <c r="U467" s="277"/>
      <c r="V467" s="277"/>
      <c r="W467" s="277"/>
      <c r="X467" s="277"/>
      <c r="Y467" s="277"/>
      <c r="Z467" s="277"/>
      <c r="AA467" s="277"/>
      <c r="AB467" s="277"/>
      <c r="AC467" s="277"/>
      <c r="AD467" s="277"/>
      <c r="AE467" s="277"/>
      <c r="AF467" s="277"/>
      <c r="AG467" s="277"/>
      <c r="AH467" s="277"/>
      <c r="AI467" s="277"/>
      <c r="AJ467" s="277"/>
      <c r="AK467" s="277"/>
      <c r="AL467" s="277"/>
      <c r="AM467" s="277"/>
      <c r="AN467" s="277"/>
      <c r="AO467" s="277"/>
      <c r="AP467" s="277"/>
      <c r="AQ467" s="277"/>
      <c r="AR467" s="277"/>
      <c r="AS467" s="277"/>
      <c r="AT467" s="277"/>
      <c r="AU467" s="277"/>
      <c r="AV467" s="277"/>
      <c r="AW467" s="277"/>
      <c r="AX467" s="277"/>
      <c r="AY467" s="277"/>
      <c r="AZ467" s="277"/>
      <c r="BA467" s="277"/>
      <c r="BB467" s="277"/>
      <c r="BC467" s="277"/>
      <c r="BD467" s="277"/>
      <c r="BE467" s="277"/>
      <c r="BF467" s="277"/>
      <c r="BG467" s="277"/>
      <c r="BH467" s="277"/>
      <c r="BI467" s="277"/>
      <c r="BJ467" s="277"/>
      <c r="BK467" s="277"/>
      <c r="BL467" s="277"/>
      <c r="BM467" s="277"/>
      <c r="BN467" s="277"/>
      <c r="BO467" s="277"/>
      <c r="BP467" s="277"/>
      <c r="BQ467" s="277"/>
      <c r="BR467" s="277"/>
      <c r="BS467" s="277"/>
      <c r="BT467" s="277"/>
      <c r="BU467" s="277"/>
      <c r="BV467" s="277"/>
      <c r="BW467" s="277"/>
      <c r="BX467" s="277"/>
      <c r="BY467" s="277"/>
      <c r="BZ467" s="277"/>
      <c r="CA467" s="277"/>
      <c r="CB467" s="277"/>
    </row>
    <row r="468" spans="2:80" x14ac:dyDescent="0.2">
      <c r="D468" s="163" t="s">
        <v>67</v>
      </c>
      <c r="E468" s="164"/>
    </row>
    <row r="469" spans="2:80" s="66" customFormat="1" ht="11.25" x14ac:dyDescent="0.2">
      <c r="B469" s="42"/>
      <c r="C469" s="128"/>
      <c r="D469" s="40"/>
      <c r="E469" s="40"/>
      <c r="F469" s="122"/>
      <c r="G469" s="277"/>
      <c r="H469" s="277"/>
      <c r="I469" s="277"/>
      <c r="J469" s="277"/>
      <c r="K469" s="277"/>
      <c r="L469" s="277"/>
      <c r="M469" s="277"/>
      <c r="N469" s="277"/>
      <c r="O469" s="277"/>
      <c r="P469" s="277"/>
      <c r="Q469" s="277"/>
      <c r="R469" s="277"/>
      <c r="S469" s="277"/>
      <c r="T469" s="277"/>
      <c r="U469" s="277"/>
      <c r="V469" s="277"/>
      <c r="W469" s="277"/>
      <c r="X469" s="277"/>
      <c r="Y469" s="277"/>
      <c r="Z469" s="277"/>
      <c r="AA469" s="277"/>
      <c r="AB469" s="277"/>
      <c r="AC469" s="277"/>
      <c r="AD469" s="277"/>
      <c r="AE469" s="277"/>
      <c r="AF469" s="277"/>
      <c r="AG469" s="277"/>
      <c r="AH469" s="277"/>
      <c r="AI469" s="277"/>
      <c r="AJ469" s="277"/>
      <c r="AK469" s="277"/>
      <c r="AL469" s="277"/>
      <c r="AM469" s="277"/>
      <c r="AN469" s="277"/>
      <c r="AO469" s="277"/>
      <c r="AP469" s="277"/>
      <c r="AQ469" s="277"/>
      <c r="AR469" s="277"/>
      <c r="AS469" s="277"/>
      <c r="AT469" s="277"/>
      <c r="AU469" s="277"/>
      <c r="AV469" s="277"/>
      <c r="AW469" s="277"/>
      <c r="AX469" s="277"/>
      <c r="AY469" s="277"/>
      <c r="AZ469" s="277"/>
      <c r="BA469" s="277"/>
      <c r="BB469" s="277"/>
      <c r="BC469" s="277"/>
      <c r="BD469" s="277"/>
      <c r="BE469" s="277"/>
      <c r="BF469" s="277"/>
      <c r="BG469" s="277"/>
      <c r="BH469" s="277"/>
      <c r="BI469" s="277"/>
      <c r="BJ469" s="277"/>
      <c r="BK469" s="277"/>
      <c r="BL469" s="277"/>
      <c r="BM469" s="277"/>
      <c r="BN469" s="277"/>
      <c r="BO469" s="277"/>
      <c r="BP469" s="277"/>
      <c r="BQ469" s="277"/>
      <c r="BR469" s="277"/>
      <c r="BS469" s="277"/>
      <c r="BT469" s="277"/>
      <c r="BU469" s="277"/>
      <c r="BV469" s="277"/>
      <c r="BW469" s="277"/>
      <c r="BX469" s="277"/>
      <c r="BY469" s="277"/>
      <c r="BZ469" s="277"/>
      <c r="CA469" s="277"/>
      <c r="CB469" s="277"/>
    </row>
    <row r="470" spans="2:80" s="119" customFormat="1" ht="15.75" x14ac:dyDescent="0.25">
      <c r="B470" s="143" t="s">
        <v>125</v>
      </c>
      <c r="C470" s="144"/>
      <c r="D470" s="118"/>
      <c r="E470" s="118"/>
      <c r="F470" s="294">
        <f>SUM(F442:F469)</f>
        <v>0</v>
      </c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  <c r="AC470" s="90"/>
      <c r="AD470" s="90"/>
      <c r="AE470" s="90"/>
      <c r="AF470" s="90"/>
      <c r="AG470" s="90"/>
      <c r="AH470" s="90"/>
      <c r="AI470" s="90"/>
      <c r="AJ470" s="90"/>
      <c r="AK470" s="90"/>
      <c r="AL470" s="90"/>
      <c r="AM470" s="90"/>
      <c r="AN470" s="90"/>
      <c r="AO470" s="90"/>
      <c r="AP470" s="90"/>
      <c r="AQ470" s="90"/>
      <c r="AR470" s="90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90"/>
      <c r="BG470" s="90"/>
      <c r="BH470" s="90"/>
      <c r="BI470" s="90"/>
      <c r="BJ470" s="90"/>
      <c r="BK470" s="90"/>
      <c r="BL470" s="90"/>
      <c r="BM470" s="90"/>
      <c r="BN470" s="90"/>
      <c r="BO470" s="90"/>
      <c r="BP470" s="90"/>
      <c r="BQ470" s="90"/>
      <c r="BR470" s="90"/>
      <c r="BS470" s="90"/>
      <c r="BT470" s="90"/>
      <c r="BU470" s="90"/>
      <c r="BV470" s="90"/>
      <c r="BW470" s="90"/>
      <c r="BX470" s="90"/>
      <c r="BY470" s="90"/>
      <c r="BZ470" s="90"/>
      <c r="CA470" s="90"/>
      <c r="CB470" s="90"/>
    </row>
    <row r="471" spans="2:80" s="90" customFormat="1" ht="15.75" x14ac:dyDescent="0.25">
      <c r="B471" s="282"/>
      <c r="C471" s="88"/>
      <c r="D471" s="89"/>
      <c r="E471" s="89"/>
      <c r="F471" s="76"/>
    </row>
    <row r="472" spans="2:80" s="313" customFormat="1" ht="15" x14ac:dyDescent="0.2">
      <c r="B472" s="311"/>
      <c r="C472" s="314"/>
      <c r="D472" s="315"/>
      <c r="E472" s="315"/>
      <c r="F472" s="316"/>
      <c r="G472" s="317"/>
      <c r="H472" s="317"/>
      <c r="I472" s="317"/>
      <c r="J472" s="317"/>
      <c r="K472" s="317"/>
      <c r="L472" s="317"/>
      <c r="M472" s="317"/>
      <c r="N472" s="317"/>
      <c r="O472" s="317"/>
      <c r="P472" s="317"/>
      <c r="Q472" s="317"/>
      <c r="R472" s="317"/>
      <c r="S472" s="317"/>
      <c r="T472" s="317"/>
      <c r="U472" s="317"/>
      <c r="V472" s="317"/>
      <c r="W472" s="317"/>
      <c r="X472" s="317"/>
      <c r="Y472" s="317"/>
      <c r="Z472" s="317"/>
      <c r="AA472" s="317"/>
      <c r="AB472" s="317"/>
      <c r="AC472" s="317"/>
      <c r="AD472" s="317"/>
      <c r="AE472" s="317"/>
      <c r="AF472" s="317"/>
      <c r="AG472" s="317"/>
      <c r="AH472" s="317"/>
      <c r="AI472" s="317"/>
      <c r="AJ472" s="317"/>
      <c r="AK472" s="317"/>
      <c r="AL472" s="317"/>
      <c r="AM472" s="317"/>
      <c r="AN472" s="317"/>
      <c r="AO472" s="317"/>
      <c r="AP472" s="317"/>
      <c r="AQ472" s="317"/>
      <c r="AR472" s="317"/>
      <c r="AS472" s="317"/>
      <c r="AT472" s="317"/>
      <c r="AU472" s="317"/>
      <c r="AV472" s="317"/>
      <c r="AW472" s="317"/>
      <c r="AX472" s="317"/>
      <c r="AY472" s="317"/>
      <c r="AZ472" s="317"/>
      <c r="BA472" s="317"/>
      <c r="BB472" s="317"/>
      <c r="BC472" s="317"/>
      <c r="BD472" s="317"/>
      <c r="BE472" s="317"/>
      <c r="BF472" s="317"/>
      <c r="BG472" s="317"/>
      <c r="BH472" s="317"/>
      <c r="BI472" s="317"/>
      <c r="BJ472" s="317"/>
      <c r="BK472" s="317"/>
      <c r="BL472" s="317"/>
      <c r="BM472" s="317"/>
      <c r="BN472" s="317"/>
      <c r="BO472" s="317"/>
      <c r="BP472" s="317"/>
      <c r="BQ472" s="317"/>
      <c r="BR472" s="317"/>
      <c r="BS472" s="317"/>
      <c r="BT472" s="317"/>
      <c r="BU472" s="317"/>
      <c r="BV472" s="317"/>
      <c r="BW472" s="317"/>
      <c r="BX472" s="317"/>
      <c r="BY472" s="317"/>
      <c r="BZ472" s="317"/>
      <c r="CA472" s="317"/>
      <c r="CB472" s="317"/>
    </row>
    <row r="473" spans="2:80" s="313" customFormat="1" ht="15.75" x14ac:dyDescent="0.25">
      <c r="B473" s="309" t="s">
        <v>124</v>
      </c>
      <c r="C473" s="306" t="s">
        <v>123</v>
      </c>
      <c r="D473" s="315"/>
      <c r="E473" s="315"/>
      <c r="F473" s="316"/>
      <c r="G473" s="317"/>
      <c r="H473" s="317"/>
      <c r="I473" s="317"/>
      <c r="J473" s="317"/>
      <c r="K473" s="317"/>
      <c r="L473" s="317"/>
      <c r="M473" s="317"/>
      <c r="N473" s="317"/>
      <c r="O473" s="317"/>
      <c r="P473" s="317"/>
      <c r="Q473" s="317"/>
      <c r="R473" s="317"/>
      <c r="S473" s="317"/>
      <c r="T473" s="317"/>
      <c r="U473" s="317"/>
      <c r="V473" s="317"/>
      <c r="W473" s="317"/>
      <c r="X473" s="317"/>
      <c r="Y473" s="317"/>
      <c r="Z473" s="317"/>
      <c r="AA473" s="317"/>
      <c r="AB473" s="317"/>
      <c r="AC473" s="317"/>
      <c r="AD473" s="317"/>
      <c r="AE473" s="317"/>
      <c r="AF473" s="317"/>
      <c r="AG473" s="317"/>
      <c r="AH473" s="317"/>
      <c r="AI473" s="317"/>
      <c r="AJ473" s="317"/>
      <c r="AK473" s="317"/>
      <c r="AL473" s="317"/>
      <c r="AM473" s="317"/>
      <c r="AN473" s="317"/>
      <c r="AO473" s="317"/>
      <c r="AP473" s="317"/>
      <c r="AQ473" s="317"/>
      <c r="AR473" s="317"/>
      <c r="AS473" s="317"/>
      <c r="AT473" s="317"/>
      <c r="AU473" s="317"/>
      <c r="AV473" s="317"/>
      <c r="AW473" s="317"/>
      <c r="AX473" s="317"/>
      <c r="AY473" s="317"/>
      <c r="AZ473" s="317"/>
      <c r="BA473" s="317"/>
      <c r="BB473" s="317"/>
      <c r="BC473" s="317"/>
      <c r="BD473" s="317"/>
      <c r="BE473" s="317"/>
      <c r="BF473" s="317"/>
      <c r="BG473" s="317"/>
      <c r="BH473" s="317"/>
      <c r="BI473" s="317"/>
      <c r="BJ473" s="317"/>
      <c r="BK473" s="317"/>
      <c r="BL473" s="317"/>
      <c r="BM473" s="317"/>
      <c r="BN473" s="317"/>
      <c r="BO473" s="317"/>
      <c r="BP473" s="317"/>
      <c r="BQ473" s="317"/>
      <c r="BR473" s="317"/>
      <c r="BS473" s="317"/>
      <c r="BT473" s="317"/>
      <c r="BU473" s="317"/>
      <c r="BV473" s="317"/>
      <c r="BW473" s="317"/>
      <c r="BX473" s="317"/>
      <c r="BY473" s="317"/>
      <c r="BZ473" s="317"/>
      <c r="CA473" s="317"/>
      <c r="CB473" s="317"/>
    </row>
    <row r="474" spans="2:80" s="66" customFormat="1" ht="11.25" x14ac:dyDescent="0.2">
      <c r="B474" s="42"/>
      <c r="C474" s="41"/>
      <c r="D474" s="40"/>
      <c r="E474" s="40"/>
      <c r="F474" s="122"/>
      <c r="G474" s="277"/>
      <c r="H474" s="277"/>
      <c r="I474" s="277"/>
      <c r="J474" s="277"/>
      <c r="K474" s="277"/>
      <c r="L474" s="277"/>
      <c r="M474" s="277"/>
      <c r="N474" s="277"/>
      <c r="O474" s="277"/>
      <c r="P474" s="277"/>
      <c r="Q474" s="277"/>
      <c r="R474" s="277"/>
      <c r="S474" s="277"/>
      <c r="T474" s="277"/>
      <c r="U474" s="277"/>
      <c r="V474" s="277"/>
      <c r="W474" s="277"/>
      <c r="X474" s="277"/>
      <c r="Y474" s="277"/>
      <c r="Z474" s="277"/>
      <c r="AA474" s="277"/>
      <c r="AB474" s="277"/>
      <c r="AC474" s="277"/>
      <c r="AD474" s="277"/>
      <c r="AE474" s="277"/>
      <c r="AF474" s="277"/>
      <c r="AG474" s="277"/>
      <c r="AH474" s="277"/>
      <c r="AI474" s="277"/>
      <c r="AJ474" s="277"/>
      <c r="AK474" s="277"/>
      <c r="AL474" s="277"/>
      <c r="AM474" s="277"/>
      <c r="AN474" s="277"/>
      <c r="AO474" s="277"/>
      <c r="AP474" s="277"/>
      <c r="AQ474" s="277"/>
      <c r="AR474" s="277"/>
      <c r="AS474" s="277"/>
      <c r="AT474" s="277"/>
      <c r="AU474" s="277"/>
      <c r="AV474" s="277"/>
      <c r="AW474" s="277"/>
      <c r="AX474" s="277"/>
      <c r="AY474" s="277"/>
      <c r="AZ474" s="277"/>
      <c r="BA474" s="277"/>
      <c r="BB474" s="277"/>
      <c r="BC474" s="277"/>
      <c r="BD474" s="277"/>
      <c r="BE474" s="277"/>
      <c r="BF474" s="277"/>
      <c r="BG474" s="277"/>
      <c r="BH474" s="277"/>
      <c r="BI474" s="277"/>
      <c r="BJ474" s="277"/>
      <c r="BK474" s="277"/>
      <c r="BL474" s="277"/>
      <c r="BM474" s="277"/>
      <c r="BN474" s="277"/>
      <c r="BO474" s="277"/>
      <c r="BP474" s="277"/>
      <c r="BQ474" s="277"/>
      <c r="BR474" s="277"/>
      <c r="BS474" s="277"/>
      <c r="BT474" s="277"/>
      <c r="BU474" s="277"/>
      <c r="BV474" s="277"/>
      <c r="BW474" s="277"/>
      <c r="BX474" s="277"/>
      <c r="BY474" s="277"/>
      <c r="BZ474" s="277"/>
      <c r="CA474" s="277"/>
      <c r="CB474" s="277"/>
    </row>
    <row r="475" spans="2:80" s="150" customFormat="1" ht="63.75" x14ac:dyDescent="0.2">
      <c r="B475" s="45" t="s">
        <v>81</v>
      </c>
      <c r="C475" s="32" t="s">
        <v>122</v>
      </c>
      <c r="D475" s="34"/>
      <c r="E475" s="34"/>
      <c r="F475" s="109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  <c r="BI475" s="175"/>
      <c r="BJ475" s="175"/>
      <c r="BK475" s="175"/>
      <c r="BL475" s="175"/>
      <c r="BM475" s="175"/>
      <c r="BN475" s="175"/>
      <c r="BO475" s="175"/>
      <c r="BP475" s="175"/>
      <c r="BQ475" s="175"/>
      <c r="BR475" s="175"/>
      <c r="BS475" s="175"/>
      <c r="BT475" s="175"/>
      <c r="BU475" s="175"/>
      <c r="BV475" s="175"/>
      <c r="BW475" s="175"/>
      <c r="BX475" s="175"/>
      <c r="BY475" s="175"/>
      <c r="BZ475" s="175"/>
      <c r="CA475" s="175"/>
      <c r="CB475" s="175"/>
    </row>
    <row r="476" spans="2:80" s="150" customFormat="1" ht="38.25" x14ac:dyDescent="0.2">
      <c r="B476" s="45" t="s">
        <v>75</v>
      </c>
      <c r="C476" s="31" t="s">
        <v>121</v>
      </c>
      <c r="D476" s="34"/>
      <c r="E476" s="34"/>
      <c r="F476" s="109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75"/>
      <c r="BB476" s="175"/>
      <c r="BC476" s="175"/>
      <c r="BD476" s="175"/>
      <c r="BE476" s="175"/>
      <c r="BF476" s="175"/>
      <c r="BG476" s="175"/>
      <c r="BH476" s="175"/>
      <c r="BI476" s="175"/>
      <c r="BJ476" s="175"/>
      <c r="BK476" s="175"/>
      <c r="BL476" s="175"/>
      <c r="BM476" s="175"/>
      <c r="BN476" s="175"/>
      <c r="BO476" s="175"/>
      <c r="BP476" s="175"/>
      <c r="BQ476" s="175"/>
      <c r="BR476" s="175"/>
      <c r="BS476" s="175"/>
      <c r="BT476" s="175"/>
      <c r="BU476" s="175"/>
      <c r="BV476" s="175"/>
      <c r="BW476" s="175"/>
      <c r="BX476" s="175"/>
      <c r="BY476" s="175"/>
      <c r="BZ476" s="175"/>
      <c r="CA476" s="175"/>
      <c r="CB476" s="175"/>
    </row>
    <row r="477" spans="2:80" s="150" customFormat="1" x14ac:dyDescent="0.2">
      <c r="B477" s="45"/>
      <c r="C477" s="39" t="s">
        <v>4</v>
      </c>
      <c r="D477" s="34">
        <v>1</v>
      </c>
      <c r="E477" s="34"/>
      <c r="F477" s="50">
        <f>D477*E477</f>
        <v>0</v>
      </c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  <c r="BC477" s="175"/>
      <c r="BD477" s="175"/>
      <c r="BE477" s="175"/>
      <c r="BF477" s="175"/>
      <c r="BG477" s="175"/>
      <c r="BH477" s="175"/>
      <c r="BI477" s="175"/>
      <c r="BJ477" s="175"/>
      <c r="BK477" s="175"/>
      <c r="BL477" s="175"/>
      <c r="BM477" s="175"/>
      <c r="BN477" s="175"/>
      <c r="BO477" s="175"/>
      <c r="BP477" s="175"/>
      <c r="BQ477" s="175"/>
      <c r="BR477" s="175"/>
      <c r="BS477" s="175"/>
      <c r="BT477" s="175"/>
      <c r="BU477" s="175"/>
      <c r="BV477" s="175"/>
      <c r="BW477" s="175"/>
      <c r="BX477" s="175"/>
      <c r="BY477" s="175"/>
      <c r="BZ477" s="175"/>
      <c r="CA477" s="175"/>
      <c r="CB477" s="175"/>
    </row>
    <row r="478" spans="2:80" s="150" customFormat="1" ht="38.25" x14ac:dyDescent="0.2">
      <c r="B478" s="45" t="s">
        <v>69</v>
      </c>
      <c r="C478" s="31" t="s">
        <v>120</v>
      </c>
      <c r="D478" s="34"/>
      <c r="E478" s="34"/>
      <c r="F478" s="109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175"/>
      <c r="BA478" s="175"/>
      <c r="BB478" s="175"/>
      <c r="BC478" s="175"/>
      <c r="BD478" s="175"/>
      <c r="BE478" s="175"/>
      <c r="BF478" s="175"/>
      <c r="BG478" s="175"/>
      <c r="BH478" s="175"/>
      <c r="BI478" s="175"/>
      <c r="BJ478" s="175"/>
      <c r="BK478" s="175"/>
      <c r="BL478" s="175"/>
      <c r="BM478" s="175"/>
      <c r="BN478" s="175"/>
      <c r="BO478" s="175"/>
      <c r="BP478" s="175"/>
      <c r="BQ478" s="175"/>
      <c r="BR478" s="175"/>
      <c r="BS478" s="175"/>
      <c r="BT478" s="175"/>
      <c r="BU478" s="175"/>
      <c r="BV478" s="175"/>
      <c r="BW478" s="175"/>
      <c r="BX478" s="175"/>
      <c r="BY478" s="175"/>
      <c r="BZ478" s="175"/>
      <c r="CA478" s="175"/>
      <c r="CB478" s="175"/>
    </row>
    <row r="479" spans="2:80" s="150" customFormat="1" x14ac:dyDescent="0.2">
      <c r="B479" s="45"/>
      <c r="C479" s="39" t="s">
        <v>85</v>
      </c>
      <c r="D479" s="34">
        <v>7.56</v>
      </c>
      <c r="E479" s="34"/>
      <c r="F479" s="50">
        <f>D479*E479</f>
        <v>0</v>
      </c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  <c r="AZ479" s="175"/>
      <c r="BA479" s="175"/>
      <c r="BB479" s="175"/>
      <c r="BC479" s="175"/>
      <c r="BD479" s="175"/>
      <c r="BE479" s="175"/>
      <c r="BF479" s="175"/>
      <c r="BG479" s="175"/>
      <c r="BH479" s="175"/>
      <c r="BI479" s="175"/>
      <c r="BJ479" s="175"/>
      <c r="BK479" s="175"/>
      <c r="BL479" s="175"/>
      <c r="BM479" s="175"/>
      <c r="BN479" s="175"/>
      <c r="BO479" s="175"/>
      <c r="BP479" s="175"/>
      <c r="BQ479" s="175"/>
      <c r="BR479" s="175"/>
      <c r="BS479" s="175"/>
      <c r="BT479" s="175"/>
      <c r="BU479" s="175"/>
      <c r="BV479" s="175"/>
      <c r="BW479" s="175"/>
      <c r="BX479" s="175"/>
      <c r="BY479" s="175"/>
      <c r="BZ479" s="175"/>
      <c r="CA479" s="175"/>
      <c r="CB479" s="175"/>
    </row>
    <row r="480" spans="2:80" s="150" customFormat="1" ht="25.5" x14ac:dyDescent="0.2">
      <c r="B480" s="45" t="s">
        <v>119</v>
      </c>
      <c r="C480" s="31" t="s">
        <v>118</v>
      </c>
      <c r="D480" s="34"/>
      <c r="E480" s="34"/>
      <c r="F480" s="109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  <c r="BC480" s="175"/>
      <c r="BD480" s="175"/>
      <c r="BE480" s="175"/>
      <c r="BF480" s="175"/>
      <c r="BG480" s="175"/>
      <c r="BH480" s="175"/>
      <c r="BI480" s="175"/>
      <c r="BJ480" s="175"/>
      <c r="BK480" s="175"/>
      <c r="BL480" s="175"/>
      <c r="BM480" s="175"/>
      <c r="BN480" s="175"/>
      <c r="BO480" s="175"/>
      <c r="BP480" s="175"/>
      <c r="BQ480" s="175"/>
      <c r="BR480" s="175"/>
      <c r="BS480" s="175"/>
      <c r="BT480" s="175"/>
      <c r="BU480" s="175"/>
      <c r="BV480" s="175"/>
      <c r="BW480" s="175"/>
      <c r="BX480" s="175"/>
      <c r="BY480" s="175"/>
      <c r="BZ480" s="175"/>
      <c r="CA480" s="175"/>
      <c r="CB480" s="175"/>
    </row>
    <row r="481" spans="2:80" s="150" customFormat="1" x14ac:dyDescent="0.2">
      <c r="B481" s="45"/>
      <c r="C481" s="39" t="s">
        <v>115</v>
      </c>
      <c r="D481" s="34">
        <v>14</v>
      </c>
      <c r="E481" s="34"/>
      <c r="F481" s="50">
        <f>D481*E481</f>
        <v>0</v>
      </c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  <c r="AZ481" s="175"/>
      <c r="BA481" s="175"/>
      <c r="BB481" s="175"/>
      <c r="BC481" s="175"/>
      <c r="BD481" s="175"/>
      <c r="BE481" s="175"/>
      <c r="BF481" s="175"/>
      <c r="BG481" s="175"/>
      <c r="BH481" s="175"/>
      <c r="BI481" s="175"/>
      <c r="BJ481" s="175"/>
      <c r="BK481" s="175"/>
      <c r="BL481" s="175"/>
      <c r="BM481" s="175"/>
      <c r="BN481" s="175"/>
      <c r="BO481" s="175"/>
      <c r="BP481" s="175"/>
      <c r="BQ481" s="175"/>
      <c r="BR481" s="175"/>
      <c r="BS481" s="175"/>
      <c r="BT481" s="175"/>
      <c r="BU481" s="175"/>
      <c r="BV481" s="175"/>
      <c r="BW481" s="175"/>
      <c r="BX481" s="175"/>
      <c r="BY481" s="175"/>
      <c r="BZ481" s="175"/>
      <c r="CA481" s="175"/>
      <c r="CB481" s="175"/>
    </row>
    <row r="482" spans="2:80" s="150" customFormat="1" ht="38.25" x14ac:dyDescent="0.2">
      <c r="B482" s="45" t="s">
        <v>117</v>
      </c>
      <c r="C482" s="31" t="s">
        <v>116</v>
      </c>
      <c r="D482" s="34"/>
      <c r="E482" s="34"/>
      <c r="F482" s="109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75"/>
      <c r="BB482" s="175"/>
      <c r="BC482" s="175"/>
      <c r="BD482" s="175"/>
      <c r="BE482" s="175"/>
      <c r="BF482" s="175"/>
      <c r="BG482" s="175"/>
      <c r="BH482" s="175"/>
      <c r="BI482" s="175"/>
      <c r="BJ482" s="175"/>
      <c r="BK482" s="175"/>
      <c r="BL482" s="175"/>
      <c r="BM482" s="175"/>
      <c r="BN482" s="175"/>
      <c r="BO482" s="175"/>
      <c r="BP482" s="175"/>
      <c r="BQ482" s="175"/>
      <c r="BR482" s="175"/>
      <c r="BS482" s="175"/>
      <c r="BT482" s="175"/>
      <c r="BU482" s="175"/>
      <c r="BV482" s="175"/>
      <c r="BW482" s="175"/>
      <c r="BX482" s="175"/>
      <c r="BY482" s="175"/>
      <c r="BZ482" s="175"/>
      <c r="CA482" s="175"/>
      <c r="CB482" s="175"/>
    </row>
    <row r="483" spans="2:80" s="150" customFormat="1" x14ac:dyDescent="0.2">
      <c r="B483" s="45"/>
      <c r="C483" s="39" t="s">
        <v>115</v>
      </c>
      <c r="D483" s="34">
        <v>7</v>
      </c>
      <c r="E483" s="34"/>
      <c r="F483" s="50">
        <f>D483*E483</f>
        <v>0</v>
      </c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  <c r="BC483" s="175"/>
      <c r="BD483" s="175"/>
      <c r="BE483" s="175"/>
      <c r="BF483" s="175"/>
      <c r="BG483" s="175"/>
      <c r="BH483" s="175"/>
      <c r="BI483" s="175"/>
      <c r="BJ483" s="175"/>
      <c r="BK483" s="175"/>
      <c r="BL483" s="175"/>
      <c r="BM483" s="175"/>
      <c r="BN483" s="175"/>
      <c r="BO483" s="175"/>
      <c r="BP483" s="175"/>
      <c r="BQ483" s="175"/>
      <c r="BR483" s="175"/>
      <c r="BS483" s="175"/>
      <c r="BT483" s="175"/>
      <c r="BU483" s="175"/>
      <c r="BV483" s="175"/>
      <c r="BW483" s="175"/>
      <c r="BX483" s="175"/>
      <c r="BY483" s="175"/>
      <c r="BZ483" s="175"/>
      <c r="CA483" s="175"/>
      <c r="CB483" s="175"/>
    </row>
    <row r="484" spans="2:80" s="66" customFormat="1" ht="11.25" x14ac:dyDescent="0.2">
      <c r="B484" s="42"/>
      <c r="C484" s="41"/>
      <c r="D484" s="40"/>
      <c r="E484" s="40"/>
      <c r="F484" s="122"/>
      <c r="G484" s="277"/>
      <c r="H484" s="277"/>
      <c r="I484" s="277"/>
      <c r="J484" s="277"/>
      <c r="K484" s="277"/>
      <c r="L484" s="277"/>
      <c r="M484" s="277"/>
      <c r="N484" s="277"/>
      <c r="O484" s="277"/>
      <c r="P484" s="277"/>
      <c r="Q484" s="277"/>
      <c r="R484" s="277"/>
      <c r="S484" s="277"/>
      <c r="T484" s="277"/>
      <c r="U484" s="277"/>
      <c r="V484" s="277"/>
      <c r="W484" s="277"/>
      <c r="X484" s="277"/>
      <c r="Y484" s="277"/>
      <c r="Z484" s="277"/>
      <c r="AA484" s="277"/>
      <c r="AB484" s="277"/>
      <c r="AC484" s="277"/>
      <c r="AD484" s="277"/>
      <c r="AE484" s="277"/>
      <c r="AF484" s="277"/>
      <c r="AG484" s="277"/>
      <c r="AH484" s="277"/>
      <c r="AI484" s="277"/>
      <c r="AJ484" s="277"/>
      <c r="AK484" s="277"/>
      <c r="AL484" s="277"/>
      <c r="AM484" s="277"/>
      <c r="AN484" s="277"/>
      <c r="AO484" s="277"/>
      <c r="AP484" s="277"/>
      <c r="AQ484" s="277"/>
      <c r="AR484" s="277"/>
      <c r="AS484" s="277"/>
      <c r="AT484" s="277"/>
      <c r="AU484" s="277"/>
      <c r="AV484" s="277"/>
      <c r="AW484" s="277"/>
      <c r="AX484" s="277"/>
      <c r="AY484" s="277"/>
      <c r="AZ484" s="277"/>
      <c r="BA484" s="277"/>
      <c r="BB484" s="277"/>
      <c r="BC484" s="277"/>
      <c r="BD484" s="277"/>
      <c r="BE484" s="277"/>
      <c r="BF484" s="277"/>
      <c r="BG484" s="277"/>
      <c r="BH484" s="277"/>
      <c r="BI484" s="277"/>
      <c r="BJ484" s="277"/>
      <c r="BK484" s="277"/>
      <c r="BL484" s="277"/>
      <c r="BM484" s="277"/>
      <c r="BN484" s="277"/>
      <c r="BO484" s="277"/>
      <c r="BP484" s="277"/>
      <c r="BQ484" s="277"/>
      <c r="BR484" s="277"/>
      <c r="BS484" s="277"/>
      <c r="BT484" s="277"/>
      <c r="BU484" s="277"/>
      <c r="BV484" s="277"/>
      <c r="BW484" s="277"/>
      <c r="BX484" s="277"/>
      <c r="BY484" s="277"/>
      <c r="BZ484" s="277"/>
      <c r="CA484" s="277"/>
      <c r="CB484" s="277"/>
    </row>
    <row r="485" spans="2:80" ht="25.5" x14ac:dyDescent="0.2">
      <c r="B485" s="45" t="s">
        <v>77</v>
      </c>
      <c r="C485" s="115" t="s">
        <v>114</v>
      </c>
    </row>
    <row r="486" spans="2:80" x14ac:dyDescent="0.2">
      <c r="C486" s="39" t="s">
        <v>10</v>
      </c>
      <c r="D486" s="35">
        <v>1</v>
      </c>
      <c r="F486" s="50">
        <f>D486*E486</f>
        <v>0</v>
      </c>
    </row>
    <row r="487" spans="2:80" x14ac:dyDescent="0.2">
      <c r="C487" s="39"/>
    </row>
    <row r="488" spans="2:80" ht="38.25" x14ac:dyDescent="0.2">
      <c r="B488" s="45" t="s">
        <v>60</v>
      </c>
      <c r="C488" s="31" t="s">
        <v>113</v>
      </c>
    </row>
    <row r="489" spans="2:80" x14ac:dyDescent="0.2">
      <c r="C489" s="33" t="s">
        <v>10</v>
      </c>
      <c r="D489" s="35">
        <v>1</v>
      </c>
      <c r="F489" s="50">
        <f>D489*E489</f>
        <v>0</v>
      </c>
    </row>
    <row r="490" spans="2:80" s="66" customFormat="1" ht="11.25" x14ac:dyDescent="0.2">
      <c r="B490" s="42"/>
      <c r="C490" s="41"/>
      <c r="D490" s="40"/>
      <c r="E490" s="40"/>
      <c r="F490" s="122"/>
      <c r="G490" s="277"/>
      <c r="H490" s="277"/>
      <c r="I490" s="277"/>
      <c r="J490" s="277"/>
      <c r="K490" s="277"/>
      <c r="L490" s="277"/>
      <c r="M490" s="277"/>
      <c r="N490" s="277"/>
      <c r="O490" s="277"/>
      <c r="P490" s="277"/>
      <c r="Q490" s="277"/>
      <c r="R490" s="277"/>
      <c r="S490" s="277"/>
      <c r="T490" s="277"/>
      <c r="U490" s="277"/>
      <c r="V490" s="277"/>
      <c r="W490" s="277"/>
      <c r="X490" s="277"/>
      <c r="Y490" s="277"/>
      <c r="Z490" s="277"/>
      <c r="AA490" s="277"/>
      <c r="AB490" s="277"/>
      <c r="AC490" s="277"/>
      <c r="AD490" s="277"/>
      <c r="AE490" s="277"/>
      <c r="AF490" s="277"/>
      <c r="AG490" s="277"/>
      <c r="AH490" s="277"/>
      <c r="AI490" s="277"/>
      <c r="AJ490" s="277"/>
      <c r="AK490" s="277"/>
      <c r="AL490" s="277"/>
      <c r="AM490" s="277"/>
      <c r="AN490" s="277"/>
      <c r="AO490" s="277"/>
      <c r="AP490" s="277"/>
      <c r="AQ490" s="277"/>
      <c r="AR490" s="277"/>
      <c r="AS490" s="277"/>
      <c r="AT490" s="277"/>
      <c r="AU490" s="277"/>
      <c r="AV490" s="277"/>
      <c r="AW490" s="277"/>
      <c r="AX490" s="277"/>
      <c r="AY490" s="277"/>
      <c r="AZ490" s="277"/>
      <c r="BA490" s="277"/>
      <c r="BB490" s="277"/>
      <c r="BC490" s="277"/>
      <c r="BD490" s="277"/>
      <c r="BE490" s="277"/>
      <c r="BF490" s="277"/>
      <c r="BG490" s="277"/>
      <c r="BH490" s="277"/>
      <c r="BI490" s="277"/>
      <c r="BJ490" s="277"/>
      <c r="BK490" s="277"/>
      <c r="BL490" s="277"/>
      <c r="BM490" s="277"/>
      <c r="BN490" s="277"/>
      <c r="BO490" s="277"/>
      <c r="BP490" s="277"/>
      <c r="BQ490" s="277"/>
      <c r="BR490" s="277"/>
      <c r="BS490" s="277"/>
      <c r="BT490" s="277"/>
      <c r="BU490" s="277"/>
      <c r="BV490" s="277"/>
      <c r="BW490" s="277"/>
      <c r="BX490" s="277"/>
      <c r="BY490" s="277"/>
      <c r="BZ490" s="277"/>
      <c r="CA490" s="277"/>
      <c r="CB490" s="277"/>
    </row>
    <row r="491" spans="2:80" s="66" customFormat="1" ht="11.25" x14ac:dyDescent="0.2">
      <c r="B491" s="42"/>
      <c r="C491" s="128"/>
      <c r="D491" s="40"/>
      <c r="E491" s="40"/>
      <c r="F491" s="122"/>
      <c r="G491" s="277"/>
      <c r="H491" s="277"/>
      <c r="I491" s="277"/>
      <c r="J491" s="277"/>
      <c r="K491" s="277"/>
      <c r="L491" s="277"/>
      <c r="M491" s="277"/>
      <c r="N491" s="277"/>
      <c r="O491" s="277"/>
      <c r="P491" s="277"/>
      <c r="Q491" s="277"/>
      <c r="R491" s="277"/>
      <c r="S491" s="277"/>
      <c r="T491" s="277"/>
      <c r="U491" s="277"/>
      <c r="V491" s="277"/>
      <c r="W491" s="277"/>
      <c r="X491" s="277"/>
      <c r="Y491" s="277"/>
      <c r="Z491" s="277"/>
      <c r="AA491" s="277"/>
      <c r="AB491" s="277"/>
      <c r="AC491" s="277"/>
      <c r="AD491" s="277"/>
      <c r="AE491" s="277"/>
      <c r="AF491" s="277"/>
      <c r="AG491" s="277"/>
      <c r="AH491" s="277"/>
      <c r="AI491" s="277"/>
      <c r="AJ491" s="277"/>
      <c r="AK491" s="277"/>
      <c r="AL491" s="277"/>
      <c r="AM491" s="277"/>
      <c r="AN491" s="277"/>
      <c r="AO491" s="277"/>
      <c r="AP491" s="277"/>
      <c r="AQ491" s="277"/>
      <c r="AR491" s="277"/>
      <c r="AS491" s="277"/>
      <c r="AT491" s="277"/>
      <c r="AU491" s="277"/>
      <c r="AV491" s="277"/>
      <c r="AW491" s="277"/>
      <c r="AX491" s="277"/>
      <c r="AY491" s="277"/>
      <c r="AZ491" s="277"/>
      <c r="BA491" s="277"/>
      <c r="BB491" s="277"/>
      <c r="BC491" s="277"/>
      <c r="BD491" s="277"/>
      <c r="BE491" s="277"/>
      <c r="BF491" s="277"/>
      <c r="BG491" s="277"/>
      <c r="BH491" s="277"/>
      <c r="BI491" s="277"/>
      <c r="BJ491" s="277"/>
      <c r="BK491" s="277"/>
      <c r="BL491" s="277"/>
      <c r="BM491" s="277"/>
      <c r="BN491" s="277"/>
      <c r="BO491" s="277"/>
      <c r="BP491" s="277"/>
      <c r="BQ491" s="277"/>
      <c r="BR491" s="277"/>
      <c r="BS491" s="277"/>
      <c r="BT491" s="277"/>
      <c r="BU491" s="277"/>
      <c r="BV491" s="277"/>
      <c r="BW491" s="277"/>
      <c r="BX491" s="277"/>
      <c r="BY491" s="277"/>
      <c r="BZ491" s="277"/>
      <c r="CA491" s="277"/>
      <c r="CB491" s="277"/>
    </row>
    <row r="492" spans="2:80" s="119" customFormat="1" ht="14.25" customHeight="1" x14ac:dyDescent="0.25">
      <c r="B492" s="143" t="s">
        <v>112</v>
      </c>
      <c r="C492" s="144"/>
      <c r="D492" s="118"/>
      <c r="E492" s="118"/>
      <c r="F492" s="294">
        <f>SUM(F473:F491)</f>
        <v>0</v>
      </c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  <c r="AC492" s="90"/>
      <c r="AD492" s="90"/>
      <c r="AE492" s="90"/>
      <c r="AF492" s="90"/>
      <c r="AG492" s="90"/>
      <c r="AH492" s="90"/>
      <c r="AI492" s="90"/>
      <c r="AJ492" s="90"/>
      <c r="AK492" s="90"/>
      <c r="AL492" s="90"/>
      <c r="AM492" s="90"/>
      <c r="AN492" s="90"/>
      <c r="AO492" s="90"/>
      <c r="AP492" s="90"/>
      <c r="AQ492" s="90"/>
      <c r="AR492" s="90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90"/>
      <c r="BG492" s="90"/>
      <c r="BH492" s="90"/>
      <c r="BI492" s="90"/>
      <c r="BJ492" s="90"/>
      <c r="BK492" s="90"/>
      <c r="BL492" s="90"/>
      <c r="BM492" s="90"/>
      <c r="BN492" s="90"/>
      <c r="BO492" s="90"/>
      <c r="BP492" s="90"/>
      <c r="BQ492" s="90"/>
      <c r="BR492" s="90"/>
      <c r="BS492" s="90"/>
      <c r="BT492" s="90"/>
      <c r="BU492" s="90"/>
      <c r="BV492" s="90"/>
      <c r="BW492" s="90"/>
      <c r="BX492" s="90"/>
      <c r="BY492" s="90"/>
      <c r="BZ492" s="90"/>
      <c r="CA492" s="90"/>
      <c r="CB492" s="90"/>
    </row>
    <row r="493" spans="2:80" s="296" customFormat="1" ht="15" x14ac:dyDescent="0.2">
      <c r="B493" s="320"/>
      <c r="C493" s="321"/>
      <c r="D493" s="322"/>
      <c r="E493" s="322"/>
      <c r="F493" s="323"/>
    </row>
    <row r="494" spans="2:80" s="296" customFormat="1" ht="15" x14ac:dyDescent="0.2">
      <c r="B494" s="320"/>
      <c r="C494" s="321"/>
      <c r="D494" s="322"/>
      <c r="E494" s="322"/>
      <c r="F494" s="323"/>
    </row>
    <row r="495" spans="2:80" s="313" customFormat="1" ht="15.75" x14ac:dyDescent="0.25">
      <c r="B495" s="309" t="s">
        <v>111</v>
      </c>
      <c r="C495" s="306" t="s">
        <v>110</v>
      </c>
      <c r="D495" s="315"/>
      <c r="E495" s="315"/>
      <c r="F495" s="316"/>
      <c r="G495" s="317"/>
      <c r="H495" s="317"/>
      <c r="I495" s="317"/>
      <c r="J495" s="317"/>
      <c r="K495" s="317"/>
      <c r="L495" s="317"/>
      <c r="M495" s="317"/>
      <c r="N495" s="317"/>
      <c r="O495" s="317"/>
      <c r="P495" s="317"/>
      <c r="Q495" s="317"/>
      <c r="R495" s="317"/>
      <c r="S495" s="317"/>
      <c r="T495" s="317"/>
      <c r="U495" s="317"/>
      <c r="V495" s="317"/>
      <c r="W495" s="317"/>
      <c r="X495" s="317"/>
      <c r="Y495" s="317"/>
      <c r="Z495" s="317"/>
      <c r="AA495" s="317"/>
      <c r="AB495" s="317"/>
      <c r="AC495" s="317"/>
      <c r="AD495" s="317"/>
      <c r="AE495" s="317"/>
      <c r="AF495" s="317"/>
      <c r="AG495" s="317"/>
      <c r="AH495" s="317"/>
      <c r="AI495" s="317"/>
      <c r="AJ495" s="317"/>
      <c r="AK495" s="317"/>
      <c r="AL495" s="317"/>
      <c r="AM495" s="317"/>
      <c r="AN495" s="317"/>
      <c r="AO495" s="317"/>
      <c r="AP495" s="317"/>
      <c r="AQ495" s="317"/>
      <c r="AR495" s="317"/>
      <c r="AS495" s="317"/>
      <c r="AT495" s="317"/>
      <c r="AU495" s="317"/>
      <c r="AV495" s="317"/>
      <c r="AW495" s="317"/>
      <c r="AX495" s="317"/>
      <c r="AY495" s="317"/>
      <c r="AZ495" s="317"/>
      <c r="BA495" s="317"/>
      <c r="BB495" s="317"/>
      <c r="BC495" s="317"/>
      <c r="BD495" s="317"/>
      <c r="BE495" s="317"/>
      <c r="BF495" s="317"/>
      <c r="BG495" s="317"/>
      <c r="BH495" s="317"/>
      <c r="BI495" s="317"/>
      <c r="BJ495" s="317"/>
      <c r="BK495" s="317"/>
      <c r="BL495" s="317"/>
      <c r="BM495" s="317"/>
      <c r="BN495" s="317"/>
      <c r="BO495" s="317"/>
      <c r="BP495" s="317"/>
      <c r="BQ495" s="317"/>
      <c r="BR495" s="317"/>
      <c r="BS495" s="317"/>
      <c r="BT495" s="317"/>
      <c r="BU495" s="317"/>
      <c r="BV495" s="317"/>
      <c r="BW495" s="317"/>
      <c r="BX495" s="317"/>
      <c r="BY495" s="317"/>
      <c r="BZ495" s="317"/>
      <c r="CA495" s="317"/>
      <c r="CB495" s="317"/>
    </row>
    <row r="496" spans="2:80" s="66" customFormat="1" ht="11.25" x14ac:dyDescent="0.2">
      <c r="B496" s="42"/>
      <c r="C496" s="41"/>
      <c r="D496" s="40"/>
      <c r="E496" s="40"/>
      <c r="F496" s="122"/>
      <c r="G496" s="277"/>
      <c r="H496" s="277"/>
      <c r="I496" s="277"/>
      <c r="J496" s="277"/>
      <c r="K496" s="277"/>
      <c r="L496" s="277"/>
      <c r="M496" s="277"/>
      <c r="N496" s="277"/>
      <c r="O496" s="277"/>
      <c r="P496" s="277"/>
      <c r="Q496" s="277"/>
      <c r="R496" s="277"/>
      <c r="S496" s="277"/>
      <c r="T496" s="277"/>
      <c r="U496" s="277"/>
      <c r="V496" s="277"/>
      <c r="W496" s="277"/>
      <c r="X496" s="277"/>
      <c r="Y496" s="277"/>
      <c r="Z496" s="277"/>
      <c r="AA496" s="277"/>
      <c r="AB496" s="277"/>
      <c r="AC496" s="277"/>
      <c r="AD496" s="277"/>
      <c r="AE496" s="277"/>
      <c r="AF496" s="277"/>
      <c r="AG496" s="277"/>
      <c r="AH496" s="277"/>
      <c r="AI496" s="277"/>
      <c r="AJ496" s="277"/>
      <c r="AK496" s="277"/>
      <c r="AL496" s="277"/>
      <c r="AM496" s="277"/>
      <c r="AN496" s="277"/>
      <c r="AO496" s="277"/>
      <c r="AP496" s="277"/>
      <c r="AQ496" s="277"/>
      <c r="AR496" s="277"/>
      <c r="AS496" s="277"/>
      <c r="AT496" s="277"/>
      <c r="AU496" s="277"/>
      <c r="AV496" s="277"/>
      <c r="AW496" s="277"/>
      <c r="AX496" s="277"/>
      <c r="AY496" s="277"/>
      <c r="AZ496" s="277"/>
      <c r="BA496" s="277"/>
      <c r="BB496" s="277"/>
      <c r="BC496" s="277"/>
      <c r="BD496" s="277"/>
      <c r="BE496" s="277"/>
      <c r="BF496" s="277"/>
      <c r="BG496" s="277"/>
      <c r="BH496" s="277"/>
      <c r="BI496" s="277"/>
      <c r="BJ496" s="277"/>
      <c r="BK496" s="277"/>
      <c r="BL496" s="277"/>
      <c r="BM496" s="277"/>
      <c r="BN496" s="277"/>
      <c r="BO496" s="277"/>
      <c r="BP496" s="277"/>
      <c r="BQ496" s="277"/>
      <c r="BR496" s="277"/>
      <c r="BS496" s="277"/>
      <c r="BT496" s="277"/>
      <c r="BU496" s="277"/>
      <c r="BV496" s="277"/>
      <c r="BW496" s="277"/>
      <c r="BX496" s="277"/>
      <c r="BY496" s="277"/>
      <c r="BZ496" s="277"/>
      <c r="CA496" s="277"/>
      <c r="CB496" s="277"/>
    </row>
    <row r="497" spans="2:80" ht="63.75" x14ac:dyDescent="0.2">
      <c r="B497" s="45" t="s">
        <v>81</v>
      </c>
      <c r="C497" s="31" t="s">
        <v>109</v>
      </c>
      <c r="D497" s="31"/>
    </row>
    <row r="498" spans="2:80" x14ac:dyDescent="0.2">
      <c r="C498" s="166" t="s">
        <v>108</v>
      </c>
    </row>
    <row r="499" spans="2:80" x14ac:dyDescent="0.2">
      <c r="C499" s="37" t="s">
        <v>85</v>
      </c>
      <c r="D499" s="35">
        <v>25</v>
      </c>
      <c r="F499" s="50">
        <f>D499*E499</f>
        <v>0</v>
      </c>
    </row>
    <row r="500" spans="2:80" ht="25.5" x14ac:dyDescent="0.2">
      <c r="B500" s="45" t="s">
        <v>75</v>
      </c>
      <c r="C500" s="38" t="s">
        <v>107</v>
      </c>
    </row>
    <row r="501" spans="2:80" x14ac:dyDescent="0.2">
      <c r="C501" s="37" t="s">
        <v>85</v>
      </c>
      <c r="D501" s="35">
        <v>5</v>
      </c>
      <c r="F501" s="50">
        <f>D501*E501</f>
        <v>0</v>
      </c>
    </row>
    <row r="502" spans="2:80" ht="25.5" x14ac:dyDescent="0.2">
      <c r="B502" s="45" t="s">
        <v>69</v>
      </c>
      <c r="C502" s="38" t="s">
        <v>106</v>
      </c>
    </row>
    <row r="503" spans="2:80" x14ac:dyDescent="0.2">
      <c r="C503" s="37" t="s">
        <v>85</v>
      </c>
      <c r="D503" s="35">
        <v>4</v>
      </c>
      <c r="F503" s="50">
        <f>D503*E503</f>
        <v>0</v>
      </c>
    </row>
    <row r="504" spans="2:80" s="66" customFormat="1" ht="11.25" x14ac:dyDescent="0.2">
      <c r="B504" s="42"/>
      <c r="C504" s="41"/>
      <c r="D504" s="40"/>
      <c r="E504" s="40"/>
      <c r="F504" s="122"/>
      <c r="G504" s="277"/>
      <c r="H504" s="277"/>
      <c r="I504" s="277"/>
      <c r="J504" s="277"/>
      <c r="K504" s="277"/>
      <c r="L504" s="277"/>
      <c r="M504" s="277"/>
      <c r="N504" s="277"/>
      <c r="O504" s="277"/>
      <c r="P504" s="277"/>
      <c r="Q504" s="277"/>
      <c r="R504" s="277"/>
      <c r="S504" s="277"/>
      <c r="T504" s="277"/>
      <c r="U504" s="277"/>
      <c r="V504" s="277"/>
      <c r="W504" s="277"/>
      <c r="X504" s="277"/>
      <c r="Y504" s="277"/>
      <c r="Z504" s="277"/>
      <c r="AA504" s="277"/>
      <c r="AB504" s="277"/>
      <c r="AC504" s="277"/>
      <c r="AD504" s="277"/>
      <c r="AE504" s="277"/>
      <c r="AF504" s="277"/>
      <c r="AG504" s="277"/>
      <c r="AH504" s="277"/>
      <c r="AI504" s="277"/>
      <c r="AJ504" s="277"/>
      <c r="AK504" s="277"/>
      <c r="AL504" s="277"/>
      <c r="AM504" s="277"/>
      <c r="AN504" s="277"/>
      <c r="AO504" s="277"/>
      <c r="AP504" s="277"/>
      <c r="AQ504" s="277"/>
      <c r="AR504" s="277"/>
      <c r="AS504" s="277"/>
      <c r="AT504" s="277"/>
      <c r="AU504" s="277"/>
      <c r="AV504" s="277"/>
      <c r="AW504" s="277"/>
      <c r="AX504" s="277"/>
      <c r="AY504" s="277"/>
      <c r="AZ504" s="277"/>
      <c r="BA504" s="277"/>
      <c r="BB504" s="277"/>
      <c r="BC504" s="277"/>
      <c r="BD504" s="277"/>
      <c r="BE504" s="277"/>
      <c r="BF504" s="277"/>
      <c r="BG504" s="277"/>
      <c r="BH504" s="277"/>
      <c r="BI504" s="277"/>
      <c r="BJ504" s="277"/>
      <c r="BK504" s="277"/>
      <c r="BL504" s="277"/>
      <c r="BM504" s="277"/>
      <c r="BN504" s="277"/>
      <c r="BO504" s="277"/>
      <c r="BP504" s="277"/>
      <c r="BQ504" s="277"/>
      <c r="BR504" s="277"/>
      <c r="BS504" s="277"/>
      <c r="BT504" s="277"/>
      <c r="BU504" s="277"/>
      <c r="BV504" s="277"/>
      <c r="BW504" s="277"/>
      <c r="BX504" s="277"/>
      <c r="BY504" s="277"/>
      <c r="BZ504" s="277"/>
      <c r="CA504" s="277"/>
      <c r="CB504" s="277"/>
    </row>
    <row r="505" spans="2:80" s="66" customFormat="1" ht="11.25" x14ac:dyDescent="0.2">
      <c r="B505" s="42"/>
      <c r="C505" s="128"/>
      <c r="D505" s="40"/>
      <c r="E505" s="40"/>
      <c r="F505" s="122"/>
      <c r="G505" s="277"/>
      <c r="H505" s="277"/>
      <c r="I505" s="277"/>
      <c r="J505" s="277"/>
      <c r="K505" s="277"/>
      <c r="L505" s="277"/>
      <c r="M505" s="277"/>
      <c r="N505" s="277"/>
      <c r="O505" s="277"/>
      <c r="P505" s="277"/>
      <c r="Q505" s="277"/>
      <c r="R505" s="277"/>
      <c r="S505" s="277"/>
      <c r="T505" s="277"/>
      <c r="U505" s="277"/>
      <c r="V505" s="277"/>
      <c r="W505" s="277"/>
      <c r="X505" s="277"/>
      <c r="Y505" s="277"/>
      <c r="Z505" s="277"/>
      <c r="AA505" s="277"/>
      <c r="AB505" s="277"/>
      <c r="AC505" s="277"/>
      <c r="AD505" s="277"/>
      <c r="AE505" s="277"/>
      <c r="AF505" s="277"/>
      <c r="AG505" s="277"/>
      <c r="AH505" s="277"/>
      <c r="AI505" s="277"/>
      <c r="AJ505" s="277"/>
      <c r="AK505" s="277"/>
      <c r="AL505" s="277"/>
      <c r="AM505" s="277"/>
      <c r="AN505" s="277"/>
      <c r="AO505" s="277"/>
      <c r="AP505" s="277"/>
      <c r="AQ505" s="277"/>
      <c r="AR505" s="277"/>
      <c r="AS505" s="277"/>
      <c r="AT505" s="277"/>
      <c r="AU505" s="277"/>
      <c r="AV505" s="277"/>
      <c r="AW505" s="277"/>
      <c r="AX505" s="277"/>
      <c r="AY505" s="277"/>
      <c r="AZ505" s="277"/>
      <c r="BA505" s="277"/>
      <c r="BB505" s="277"/>
      <c r="BC505" s="277"/>
      <c r="BD505" s="277"/>
      <c r="BE505" s="277"/>
      <c r="BF505" s="277"/>
      <c r="BG505" s="277"/>
      <c r="BH505" s="277"/>
      <c r="BI505" s="277"/>
      <c r="BJ505" s="277"/>
      <c r="BK505" s="277"/>
      <c r="BL505" s="277"/>
      <c r="BM505" s="277"/>
      <c r="BN505" s="277"/>
      <c r="BO505" s="277"/>
      <c r="BP505" s="277"/>
      <c r="BQ505" s="277"/>
      <c r="BR505" s="277"/>
      <c r="BS505" s="277"/>
      <c r="BT505" s="277"/>
      <c r="BU505" s="277"/>
      <c r="BV505" s="277"/>
      <c r="BW505" s="277"/>
      <c r="BX505" s="277"/>
      <c r="BY505" s="277"/>
      <c r="BZ505" s="277"/>
      <c r="CA505" s="277"/>
      <c r="CB505" s="277"/>
    </row>
    <row r="506" spans="2:80" s="119" customFormat="1" ht="14.25" customHeight="1" x14ac:dyDescent="0.25">
      <c r="B506" s="143" t="s">
        <v>105</v>
      </c>
      <c r="C506" s="144"/>
      <c r="D506" s="118"/>
      <c r="E506" s="118"/>
      <c r="F506" s="294">
        <f>SUM(F495:F505)</f>
        <v>0</v>
      </c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  <c r="AC506" s="90"/>
      <c r="AD506" s="90"/>
      <c r="AE506" s="90"/>
      <c r="AF506" s="90"/>
      <c r="AG506" s="90"/>
      <c r="AH506" s="90"/>
      <c r="AI506" s="90"/>
      <c r="AJ506" s="90"/>
      <c r="AK506" s="90"/>
      <c r="AL506" s="90"/>
      <c r="AM506" s="90"/>
      <c r="AN506" s="90"/>
      <c r="AO506" s="90"/>
      <c r="AP506" s="90"/>
      <c r="AQ506" s="90"/>
      <c r="AR506" s="90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90"/>
      <c r="BG506" s="90"/>
      <c r="BH506" s="90"/>
      <c r="BI506" s="90"/>
      <c r="BJ506" s="90"/>
      <c r="BK506" s="90"/>
      <c r="BL506" s="90"/>
      <c r="BM506" s="90"/>
      <c r="BN506" s="90"/>
      <c r="BO506" s="90"/>
      <c r="BP506" s="90"/>
      <c r="BQ506" s="90"/>
      <c r="BR506" s="90"/>
      <c r="BS506" s="90"/>
      <c r="BT506" s="90"/>
      <c r="BU506" s="90"/>
      <c r="BV506" s="90"/>
      <c r="BW506" s="90"/>
      <c r="BX506" s="90"/>
      <c r="BY506" s="90"/>
      <c r="BZ506" s="90"/>
      <c r="CA506" s="90"/>
      <c r="CB506" s="90"/>
    </row>
    <row r="507" spans="2:80" s="296" customFormat="1" ht="15" x14ac:dyDescent="0.2">
      <c r="B507" s="320"/>
      <c r="C507" s="321"/>
      <c r="D507" s="322"/>
      <c r="E507" s="322"/>
      <c r="F507" s="323"/>
    </row>
    <row r="508" spans="2:80" s="296" customFormat="1" ht="15" x14ac:dyDescent="0.2">
      <c r="B508" s="320"/>
      <c r="C508" s="321"/>
      <c r="D508" s="322"/>
      <c r="E508" s="322"/>
      <c r="F508" s="323"/>
    </row>
    <row r="509" spans="2:80" s="313" customFormat="1" ht="15.75" x14ac:dyDescent="0.25">
      <c r="B509" s="309" t="s">
        <v>104</v>
      </c>
      <c r="C509" s="306" t="s">
        <v>103</v>
      </c>
      <c r="D509" s="315"/>
      <c r="E509" s="315"/>
      <c r="F509" s="316"/>
      <c r="G509" s="317"/>
      <c r="H509" s="317"/>
      <c r="I509" s="317"/>
      <c r="J509" s="317"/>
      <c r="K509" s="317"/>
      <c r="L509" s="317"/>
      <c r="M509" s="317"/>
      <c r="N509" s="317"/>
      <c r="O509" s="317"/>
      <c r="P509" s="317"/>
      <c r="Q509" s="317"/>
      <c r="R509" s="317"/>
      <c r="S509" s="317"/>
      <c r="T509" s="317"/>
      <c r="U509" s="317"/>
      <c r="V509" s="317"/>
      <c r="W509" s="317"/>
      <c r="X509" s="317"/>
      <c r="Y509" s="317"/>
      <c r="Z509" s="317"/>
      <c r="AA509" s="317"/>
      <c r="AB509" s="317"/>
      <c r="AC509" s="317"/>
      <c r="AD509" s="317"/>
      <c r="AE509" s="317"/>
      <c r="AF509" s="317"/>
      <c r="AG509" s="317"/>
      <c r="AH509" s="317"/>
      <c r="AI509" s="317"/>
      <c r="AJ509" s="317"/>
      <c r="AK509" s="317"/>
      <c r="AL509" s="317"/>
      <c r="AM509" s="317"/>
      <c r="AN509" s="317"/>
      <c r="AO509" s="317"/>
      <c r="AP509" s="317"/>
      <c r="AQ509" s="317"/>
      <c r="AR509" s="317"/>
      <c r="AS509" s="317"/>
      <c r="AT509" s="317"/>
      <c r="AU509" s="317"/>
      <c r="AV509" s="317"/>
      <c r="AW509" s="317"/>
      <c r="AX509" s="317"/>
      <c r="AY509" s="317"/>
      <c r="AZ509" s="317"/>
      <c r="BA509" s="317"/>
      <c r="BB509" s="317"/>
      <c r="BC509" s="317"/>
      <c r="BD509" s="317"/>
      <c r="BE509" s="317"/>
      <c r="BF509" s="317"/>
      <c r="BG509" s="317"/>
      <c r="BH509" s="317"/>
      <c r="BI509" s="317"/>
      <c r="BJ509" s="317"/>
      <c r="BK509" s="317"/>
      <c r="BL509" s="317"/>
      <c r="BM509" s="317"/>
      <c r="BN509" s="317"/>
      <c r="BO509" s="317"/>
      <c r="BP509" s="317"/>
      <c r="BQ509" s="317"/>
      <c r="BR509" s="317"/>
      <c r="BS509" s="317"/>
      <c r="BT509" s="317"/>
      <c r="BU509" s="317"/>
      <c r="BV509" s="317"/>
      <c r="BW509" s="317"/>
      <c r="BX509" s="317"/>
      <c r="BY509" s="317"/>
      <c r="BZ509" s="317"/>
      <c r="CA509" s="317"/>
      <c r="CB509" s="317"/>
    </row>
    <row r="510" spans="2:80" s="313" customFormat="1" ht="15" x14ac:dyDescent="0.2">
      <c r="B510" s="311"/>
      <c r="C510" s="314"/>
      <c r="D510" s="315"/>
      <c r="E510" s="315"/>
      <c r="F510" s="316"/>
      <c r="G510" s="317"/>
      <c r="H510" s="317"/>
      <c r="I510" s="317"/>
      <c r="J510" s="317"/>
      <c r="K510" s="317"/>
      <c r="L510" s="317"/>
      <c r="M510" s="317"/>
      <c r="N510" s="317"/>
      <c r="O510" s="317"/>
      <c r="P510" s="317"/>
      <c r="Q510" s="317"/>
      <c r="R510" s="317"/>
      <c r="S510" s="317"/>
      <c r="T510" s="317"/>
      <c r="U510" s="317"/>
      <c r="V510" s="317"/>
      <c r="W510" s="317"/>
      <c r="X510" s="317"/>
      <c r="Y510" s="317"/>
      <c r="Z510" s="317"/>
      <c r="AA510" s="317"/>
      <c r="AB510" s="317"/>
      <c r="AC510" s="317"/>
      <c r="AD510" s="317"/>
      <c r="AE510" s="317"/>
      <c r="AF510" s="317"/>
      <c r="AG510" s="317"/>
      <c r="AH510" s="317"/>
      <c r="AI510" s="317"/>
      <c r="AJ510" s="317"/>
      <c r="AK510" s="317"/>
      <c r="AL510" s="317"/>
      <c r="AM510" s="317"/>
      <c r="AN510" s="317"/>
      <c r="AO510" s="317"/>
      <c r="AP510" s="317"/>
      <c r="AQ510" s="317"/>
      <c r="AR510" s="317"/>
      <c r="AS510" s="317"/>
      <c r="AT510" s="317"/>
      <c r="AU510" s="317"/>
      <c r="AV510" s="317"/>
      <c r="AW510" s="317"/>
      <c r="AX510" s="317"/>
      <c r="AY510" s="317"/>
      <c r="AZ510" s="317"/>
      <c r="BA510" s="317"/>
      <c r="BB510" s="317"/>
      <c r="BC510" s="317"/>
      <c r="BD510" s="317"/>
      <c r="BE510" s="317"/>
      <c r="BF510" s="317"/>
      <c r="BG510" s="317"/>
      <c r="BH510" s="317"/>
      <c r="BI510" s="317"/>
      <c r="BJ510" s="317"/>
      <c r="BK510" s="317"/>
      <c r="BL510" s="317"/>
      <c r="BM510" s="317"/>
      <c r="BN510" s="317"/>
      <c r="BO510" s="317"/>
      <c r="BP510" s="317"/>
      <c r="BQ510" s="317"/>
      <c r="BR510" s="317"/>
      <c r="BS510" s="317"/>
      <c r="BT510" s="317"/>
      <c r="BU510" s="317"/>
      <c r="BV510" s="317"/>
      <c r="BW510" s="317"/>
      <c r="BX510" s="317"/>
      <c r="BY510" s="317"/>
      <c r="BZ510" s="317"/>
      <c r="CA510" s="317"/>
      <c r="CB510" s="317"/>
    </row>
    <row r="511" spans="2:80" s="313" customFormat="1" ht="15.75" x14ac:dyDescent="0.25">
      <c r="B511" s="311"/>
      <c r="C511" s="318" t="s">
        <v>102</v>
      </c>
      <c r="D511" s="315"/>
      <c r="E511" s="315"/>
      <c r="F511" s="316"/>
      <c r="G511" s="317"/>
      <c r="H511" s="317"/>
      <c r="I511" s="317"/>
      <c r="J511" s="317"/>
      <c r="K511" s="317"/>
      <c r="L511" s="317"/>
      <c r="M511" s="317"/>
      <c r="N511" s="317"/>
      <c r="O511" s="317"/>
      <c r="P511" s="317"/>
      <c r="Q511" s="317"/>
      <c r="R511" s="317"/>
      <c r="S511" s="317"/>
      <c r="T511" s="317"/>
      <c r="U511" s="317"/>
      <c r="V511" s="317"/>
      <c r="W511" s="317"/>
      <c r="X511" s="317"/>
      <c r="Y511" s="317"/>
      <c r="Z511" s="317"/>
      <c r="AA511" s="317"/>
      <c r="AB511" s="317"/>
      <c r="AC511" s="317"/>
      <c r="AD511" s="317"/>
      <c r="AE511" s="317"/>
      <c r="AF511" s="317"/>
      <c r="AG511" s="317"/>
      <c r="AH511" s="317"/>
      <c r="AI511" s="317"/>
      <c r="AJ511" s="317"/>
      <c r="AK511" s="317"/>
      <c r="AL511" s="317"/>
      <c r="AM511" s="317"/>
      <c r="AN511" s="317"/>
      <c r="AO511" s="317"/>
      <c r="AP511" s="317"/>
      <c r="AQ511" s="317"/>
      <c r="AR511" s="317"/>
      <c r="AS511" s="317"/>
      <c r="AT511" s="317"/>
      <c r="AU511" s="317"/>
      <c r="AV511" s="317"/>
      <c r="AW511" s="317"/>
      <c r="AX511" s="317"/>
      <c r="AY511" s="317"/>
      <c r="AZ511" s="317"/>
      <c r="BA511" s="317"/>
      <c r="BB511" s="317"/>
      <c r="BC511" s="317"/>
      <c r="BD511" s="317"/>
      <c r="BE511" s="317"/>
      <c r="BF511" s="317"/>
      <c r="BG511" s="317"/>
      <c r="BH511" s="317"/>
      <c r="BI511" s="317"/>
      <c r="BJ511" s="317"/>
      <c r="BK511" s="317"/>
      <c r="BL511" s="317"/>
      <c r="BM511" s="317"/>
      <c r="BN511" s="317"/>
      <c r="BO511" s="317"/>
      <c r="BP511" s="317"/>
      <c r="BQ511" s="317"/>
      <c r="BR511" s="317"/>
      <c r="BS511" s="317"/>
      <c r="BT511" s="317"/>
      <c r="BU511" s="317"/>
      <c r="BV511" s="317"/>
      <c r="BW511" s="317"/>
      <c r="BX511" s="317"/>
      <c r="BY511" s="317"/>
      <c r="BZ511" s="317"/>
      <c r="CA511" s="317"/>
      <c r="CB511" s="317"/>
    </row>
    <row r="513" spans="2:6" ht="63.75" x14ac:dyDescent="0.2">
      <c r="B513" s="44" t="s">
        <v>81</v>
      </c>
      <c r="C513" s="36" t="s">
        <v>101</v>
      </c>
      <c r="D513" s="112"/>
      <c r="E513" s="113"/>
    </row>
    <row r="514" spans="2:6" x14ac:dyDescent="0.2">
      <c r="B514" s="45" t="s">
        <v>75</v>
      </c>
      <c r="C514" s="36" t="s">
        <v>99</v>
      </c>
      <c r="D514" s="112"/>
      <c r="E514" s="113"/>
    </row>
    <row r="515" spans="2:6" x14ac:dyDescent="0.2">
      <c r="C515" s="33" t="s">
        <v>85</v>
      </c>
      <c r="D515" s="113">
        <v>62</v>
      </c>
      <c r="E515" s="113"/>
      <c r="F515" s="50">
        <f>D515*E515</f>
        <v>0</v>
      </c>
    </row>
    <row r="516" spans="2:6" x14ac:dyDescent="0.2">
      <c r="B516" s="45" t="s">
        <v>69</v>
      </c>
      <c r="C516" s="31" t="s">
        <v>98</v>
      </c>
      <c r="D516" s="112"/>
      <c r="E516" s="113"/>
    </row>
    <row r="517" spans="2:6" x14ac:dyDescent="0.2">
      <c r="C517" s="33" t="s">
        <v>85</v>
      </c>
      <c r="D517" s="112">
        <v>32</v>
      </c>
      <c r="E517" s="113"/>
      <c r="F517" s="50">
        <f>D517*E517</f>
        <v>0</v>
      </c>
    </row>
    <row r="518" spans="2:6" x14ac:dyDescent="0.2">
      <c r="D518" s="136">
        <f>SUM(D515:D517)</f>
        <v>94</v>
      </c>
      <c r="E518" s="113"/>
    </row>
    <row r="519" spans="2:6" x14ac:dyDescent="0.2">
      <c r="D519" s="136"/>
      <c r="E519" s="113"/>
    </row>
    <row r="520" spans="2:6" ht="38.25" x14ac:dyDescent="0.2">
      <c r="B520" s="45" t="s">
        <v>77</v>
      </c>
      <c r="C520" s="36" t="s">
        <v>100</v>
      </c>
      <c r="D520" s="112"/>
      <c r="E520" s="113"/>
    </row>
    <row r="521" spans="2:6" x14ac:dyDescent="0.2">
      <c r="B521" s="45" t="s">
        <v>75</v>
      </c>
      <c r="C521" s="36" t="s">
        <v>99</v>
      </c>
      <c r="D521" s="112"/>
      <c r="E521" s="113"/>
    </row>
    <row r="522" spans="2:6" x14ac:dyDescent="0.2">
      <c r="C522" s="33" t="s">
        <v>85</v>
      </c>
      <c r="D522" s="113">
        <v>10</v>
      </c>
      <c r="E522" s="113"/>
      <c r="F522" s="50">
        <f>D522*E522</f>
        <v>0</v>
      </c>
    </row>
    <row r="523" spans="2:6" x14ac:dyDescent="0.2">
      <c r="B523" s="45" t="s">
        <v>69</v>
      </c>
      <c r="C523" s="31" t="s">
        <v>98</v>
      </c>
      <c r="D523" s="112"/>
      <c r="E523" s="113"/>
    </row>
    <row r="524" spans="2:6" x14ac:dyDescent="0.2">
      <c r="C524" s="33" t="s">
        <v>85</v>
      </c>
      <c r="D524" s="112">
        <v>6</v>
      </c>
      <c r="E524" s="113"/>
      <c r="F524" s="50">
        <f>D524*E524</f>
        <v>0</v>
      </c>
    </row>
    <row r="525" spans="2:6" x14ac:dyDescent="0.2">
      <c r="D525" s="136">
        <f>SUM(D522:D524)</f>
        <v>16</v>
      </c>
      <c r="E525" s="113"/>
    </row>
    <row r="526" spans="2:6" x14ac:dyDescent="0.2">
      <c r="D526" s="136"/>
      <c r="E526" s="113"/>
    </row>
    <row r="527" spans="2:6" ht="63.75" x14ac:dyDescent="0.2">
      <c r="B527" s="45" t="s">
        <v>60</v>
      </c>
      <c r="C527" s="32" t="s">
        <v>97</v>
      </c>
      <c r="D527" s="112"/>
      <c r="E527" s="113"/>
    </row>
    <row r="528" spans="2:6" x14ac:dyDescent="0.2">
      <c r="C528" s="37" t="s">
        <v>85</v>
      </c>
      <c r="D528" s="112">
        <v>12</v>
      </c>
      <c r="E528" s="113"/>
      <c r="F528" s="50">
        <f>D528*E528</f>
        <v>0</v>
      </c>
    </row>
    <row r="529" spans="2:80" x14ac:dyDescent="0.2">
      <c r="C529" s="37"/>
      <c r="D529" s="112"/>
      <c r="E529" s="151"/>
    </row>
    <row r="530" spans="2:80" x14ac:dyDescent="0.2">
      <c r="C530" s="37"/>
      <c r="D530" s="112"/>
      <c r="E530" s="113"/>
    </row>
    <row r="531" spans="2:80" s="313" customFormat="1" ht="15.75" x14ac:dyDescent="0.25">
      <c r="B531" s="311"/>
      <c r="C531" s="324" t="s">
        <v>96</v>
      </c>
      <c r="D531" s="286"/>
      <c r="E531" s="286"/>
      <c r="F531" s="316"/>
      <c r="G531" s="317"/>
      <c r="H531" s="317"/>
      <c r="I531" s="317"/>
      <c r="J531" s="317"/>
      <c r="K531" s="317"/>
      <c r="L531" s="317"/>
      <c r="M531" s="317"/>
      <c r="N531" s="317"/>
      <c r="O531" s="317"/>
      <c r="P531" s="317"/>
      <c r="Q531" s="317"/>
      <c r="R531" s="317"/>
      <c r="S531" s="317"/>
      <c r="T531" s="317"/>
      <c r="U531" s="317"/>
      <c r="V531" s="317"/>
      <c r="W531" s="317"/>
      <c r="X531" s="317"/>
      <c r="Y531" s="317"/>
      <c r="Z531" s="317"/>
      <c r="AA531" s="317"/>
      <c r="AB531" s="317"/>
      <c r="AC531" s="317"/>
      <c r="AD531" s="317"/>
      <c r="AE531" s="317"/>
      <c r="AF531" s="317"/>
      <c r="AG531" s="317"/>
      <c r="AH531" s="317"/>
      <c r="AI531" s="317"/>
      <c r="AJ531" s="317"/>
      <c r="AK531" s="317"/>
      <c r="AL531" s="317"/>
      <c r="AM531" s="317"/>
      <c r="AN531" s="317"/>
      <c r="AO531" s="317"/>
      <c r="AP531" s="317"/>
      <c r="AQ531" s="317"/>
      <c r="AR531" s="317"/>
      <c r="AS531" s="317"/>
      <c r="AT531" s="317"/>
      <c r="AU531" s="317"/>
      <c r="AV531" s="317"/>
      <c r="AW531" s="317"/>
      <c r="AX531" s="317"/>
      <c r="AY531" s="317"/>
      <c r="AZ531" s="317"/>
      <c r="BA531" s="317"/>
      <c r="BB531" s="317"/>
      <c r="BC531" s="317"/>
      <c r="BD531" s="317"/>
      <c r="BE531" s="317"/>
      <c r="BF531" s="317"/>
      <c r="BG531" s="317"/>
      <c r="BH531" s="317"/>
      <c r="BI531" s="317"/>
      <c r="BJ531" s="317"/>
      <c r="BK531" s="317"/>
      <c r="BL531" s="317"/>
      <c r="BM531" s="317"/>
      <c r="BN531" s="317"/>
      <c r="BO531" s="317"/>
      <c r="BP531" s="317"/>
      <c r="BQ531" s="317"/>
      <c r="BR531" s="317"/>
      <c r="BS531" s="317"/>
      <c r="BT531" s="317"/>
      <c r="BU531" s="317"/>
      <c r="BV531" s="317"/>
      <c r="BW531" s="317"/>
      <c r="BX531" s="317"/>
      <c r="BY531" s="317"/>
      <c r="BZ531" s="317"/>
      <c r="CA531" s="317"/>
      <c r="CB531" s="317"/>
    </row>
    <row r="532" spans="2:80" x14ac:dyDescent="0.2">
      <c r="C532" s="37"/>
      <c r="D532" s="112"/>
      <c r="E532" s="113"/>
    </row>
    <row r="533" spans="2:80" ht="63.75" x14ac:dyDescent="0.2">
      <c r="B533" s="45" t="s">
        <v>81</v>
      </c>
      <c r="C533" s="31" t="s">
        <v>95</v>
      </c>
      <c r="D533" s="112"/>
      <c r="E533" s="113"/>
    </row>
    <row r="534" spans="2:80" x14ac:dyDescent="0.2">
      <c r="C534" s="33" t="s">
        <v>85</v>
      </c>
      <c r="D534" s="112">
        <v>50</v>
      </c>
      <c r="E534" s="113"/>
      <c r="F534" s="50">
        <f>D534*E534</f>
        <v>0</v>
      </c>
    </row>
    <row r="535" spans="2:80" x14ac:dyDescent="0.2">
      <c r="C535" s="37"/>
      <c r="D535" s="112"/>
      <c r="E535" s="113"/>
    </row>
    <row r="536" spans="2:80" ht="63.75" x14ac:dyDescent="0.2">
      <c r="B536" s="45" t="s">
        <v>77</v>
      </c>
      <c r="C536" s="31" t="s">
        <v>94</v>
      </c>
      <c r="D536" s="112"/>
      <c r="E536" s="113"/>
    </row>
    <row r="537" spans="2:80" x14ac:dyDescent="0.2">
      <c r="B537" s="45" t="s">
        <v>70</v>
      </c>
      <c r="C537" s="31" t="s">
        <v>93</v>
      </c>
      <c r="D537" s="112"/>
      <c r="E537" s="113"/>
    </row>
    <row r="538" spans="2:80" x14ac:dyDescent="0.2">
      <c r="C538" s="33" t="s">
        <v>85</v>
      </c>
      <c r="D538" s="112">
        <v>10</v>
      </c>
      <c r="E538" s="113"/>
      <c r="F538" s="50">
        <f>D538*E538</f>
        <v>0</v>
      </c>
    </row>
    <row r="539" spans="2:80" x14ac:dyDescent="0.2">
      <c r="B539" s="45" t="s">
        <v>92</v>
      </c>
      <c r="C539" s="31" t="s">
        <v>91</v>
      </c>
      <c r="D539" s="112"/>
      <c r="E539" s="113"/>
    </row>
    <row r="540" spans="2:80" x14ac:dyDescent="0.2">
      <c r="C540" s="33" t="s">
        <v>85</v>
      </c>
      <c r="D540" s="112">
        <v>5</v>
      </c>
      <c r="E540" s="113"/>
      <c r="F540" s="50">
        <f>D540*E540</f>
        <v>0</v>
      </c>
    </row>
    <row r="541" spans="2:80" x14ac:dyDescent="0.2">
      <c r="B541" s="45" t="s">
        <v>90</v>
      </c>
      <c r="C541" s="31" t="s">
        <v>89</v>
      </c>
      <c r="D541" s="112"/>
      <c r="E541" s="113"/>
    </row>
    <row r="542" spans="2:80" x14ac:dyDescent="0.2">
      <c r="C542" s="33" t="s">
        <v>85</v>
      </c>
      <c r="D542" s="112">
        <v>10</v>
      </c>
      <c r="E542" s="113"/>
      <c r="F542" s="50">
        <f>D542*E542</f>
        <v>0</v>
      </c>
    </row>
    <row r="543" spans="2:80" x14ac:dyDescent="0.2">
      <c r="B543" s="45" t="s">
        <v>88</v>
      </c>
      <c r="C543" s="31" t="s">
        <v>87</v>
      </c>
      <c r="D543" s="112"/>
      <c r="E543" s="113"/>
    </row>
    <row r="544" spans="2:80" x14ac:dyDescent="0.2">
      <c r="C544" s="33" t="s">
        <v>85</v>
      </c>
      <c r="D544" s="112">
        <v>5</v>
      </c>
      <c r="E544" s="113"/>
      <c r="F544" s="50">
        <f>D544*E544</f>
        <v>0</v>
      </c>
    </row>
    <row r="545" spans="2:80" x14ac:dyDescent="0.2">
      <c r="D545" s="112"/>
      <c r="E545" s="113"/>
    </row>
    <row r="546" spans="2:80" ht="63.75" x14ac:dyDescent="0.2">
      <c r="B546" s="45" t="s">
        <v>60</v>
      </c>
      <c r="C546" s="31" t="s">
        <v>86</v>
      </c>
      <c r="D546" s="112"/>
      <c r="E546" s="113"/>
    </row>
    <row r="547" spans="2:80" x14ac:dyDescent="0.2">
      <c r="C547" s="37" t="s">
        <v>85</v>
      </c>
      <c r="D547" s="112">
        <v>12</v>
      </c>
      <c r="E547" s="113"/>
      <c r="F547" s="50">
        <f>D547*E547</f>
        <v>0</v>
      </c>
    </row>
    <row r="548" spans="2:80" x14ac:dyDescent="0.2">
      <c r="C548" s="37"/>
      <c r="D548" s="112"/>
      <c r="E548" s="151"/>
    </row>
    <row r="549" spans="2:80" x14ac:dyDescent="0.2">
      <c r="C549" s="37"/>
    </row>
    <row r="550" spans="2:80" s="119" customFormat="1" ht="14.25" customHeight="1" x14ac:dyDescent="0.25">
      <c r="B550" s="143" t="s">
        <v>376</v>
      </c>
      <c r="C550" s="144"/>
      <c r="D550" s="118"/>
      <c r="E550" s="118"/>
      <c r="F550" s="294">
        <f>SUM(F509:F549)</f>
        <v>0</v>
      </c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  <c r="BR550" s="90"/>
      <c r="BS550" s="90"/>
      <c r="BT550" s="90"/>
      <c r="BU550" s="90"/>
      <c r="BV550" s="90"/>
      <c r="BW550" s="90"/>
      <c r="BX550" s="90"/>
      <c r="BY550" s="90"/>
      <c r="BZ550" s="90"/>
      <c r="CA550" s="90"/>
      <c r="CB550" s="90"/>
    </row>
    <row r="551" spans="2:80" s="296" customFormat="1" ht="15" x14ac:dyDescent="0.2">
      <c r="B551" s="320"/>
      <c r="C551" s="321"/>
      <c r="D551" s="322"/>
      <c r="E551" s="322"/>
      <c r="F551" s="323"/>
    </row>
    <row r="552" spans="2:80" s="106" customFormat="1" ht="15" x14ac:dyDescent="0.2">
      <c r="B552" s="325"/>
      <c r="C552" s="326"/>
      <c r="D552" s="104"/>
      <c r="E552" s="104"/>
      <c r="F552" s="105"/>
      <c r="G552" s="296"/>
      <c r="H552" s="296"/>
      <c r="I552" s="296"/>
      <c r="J552" s="296"/>
      <c r="K552" s="296"/>
      <c r="L552" s="296"/>
      <c r="M552" s="296"/>
      <c r="N552" s="296"/>
      <c r="O552" s="296"/>
      <c r="P552" s="296"/>
      <c r="Q552" s="296"/>
      <c r="R552" s="296"/>
      <c r="S552" s="296"/>
      <c r="T552" s="296"/>
      <c r="U552" s="296"/>
      <c r="V552" s="296"/>
      <c r="W552" s="296"/>
      <c r="X552" s="296"/>
      <c r="Y552" s="296"/>
      <c r="Z552" s="296"/>
      <c r="AA552" s="296"/>
      <c r="AB552" s="296"/>
      <c r="AC552" s="296"/>
      <c r="AD552" s="296"/>
      <c r="AE552" s="296"/>
      <c r="AF552" s="296"/>
      <c r="AG552" s="296"/>
      <c r="AH552" s="296"/>
      <c r="AI552" s="296"/>
      <c r="AJ552" s="296"/>
      <c r="AK552" s="296"/>
      <c r="AL552" s="296"/>
      <c r="AM552" s="296"/>
      <c r="AN552" s="296"/>
      <c r="AO552" s="296"/>
      <c r="AP552" s="296"/>
      <c r="AQ552" s="296"/>
      <c r="AR552" s="296"/>
      <c r="AS552" s="296"/>
      <c r="AT552" s="296"/>
      <c r="AU552" s="296"/>
      <c r="AV552" s="296"/>
      <c r="AW552" s="296"/>
      <c r="AX552" s="296"/>
      <c r="AY552" s="296"/>
      <c r="AZ552" s="296"/>
      <c r="BA552" s="296"/>
      <c r="BB552" s="296"/>
      <c r="BC552" s="296"/>
      <c r="BD552" s="296"/>
      <c r="BE552" s="296"/>
      <c r="BF552" s="296"/>
      <c r="BG552" s="296"/>
      <c r="BH552" s="296"/>
      <c r="BI552" s="296"/>
      <c r="BJ552" s="296"/>
      <c r="BK552" s="296"/>
      <c r="BL552" s="296"/>
      <c r="BM552" s="296"/>
      <c r="BN552" s="296"/>
      <c r="BO552" s="296"/>
      <c r="BP552" s="296"/>
      <c r="BQ552" s="296"/>
      <c r="BR552" s="296"/>
      <c r="BS552" s="296"/>
      <c r="BT552" s="296"/>
      <c r="BU552" s="296"/>
      <c r="BV552" s="296"/>
      <c r="BW552" s="296"/>
      <c r="BX552" s="296"/>
      <c r="BY552" s="296"/>
      <c r="BZ552" s="296"/>
      <c r="CA552" s="296"/>
      <c r="CB552" s="296"/>
    </row>
    <row r="553" spans="2:80" s="106" customFormat="1" ht="15.75" x14ac:dyDescent="0.25">
      <c r="B553" s="309" t="s">
        <v>84</v>
      </c>
      <c r="C553" s="312" t="s">
        <v>83</v>
      </c>
      <c r="D553" s="104"/>
      <c r="E553" s="104"/>
      <c r="F553" s="105"/>
      <c r="G553" s="296"/>
      <c r="H553" s="296"/>
      <c r="I553" s="296"/>
      <c r="J553" s="296"/>
      <c r="K553" s="296"/>
      <c r="L553" s="296"/>
      <c r="M553" s="296"/>
      <c r="N553" s="296"/>
      <c r="O553" s="296"/>
      <c r="P553" s="296"/>
      <c r="Q553" s="296"/>
      <c r="R553" s="296"/>
      <c r="S553" s="296"/>
      <c r="T553" s="296"/>
      <c r="U553" s="296"/>
      <c r="V553" s="296"/>
      <c r="W553" s="296"/>
      <c r="X553" s="296"/>
      <c r="Y553" s="296"/>
      <c r="Z553" s="296"/>
      <c r="AA553" s="296"/>
      <c r="AB553" s="296"/>
      <c r="AC553" s="296"/>
      <c r="AD553" s="296"/>
      <c r="AE553" s="296"/>
      <c r="AF553" s="296"/>
      <c r="AG553" s="296"/>
      <c r="AH553" s="296"/>
      <c r="AI553" s="296"/>
      <c r="AJ553" s="296"/>
      <c r="AK553" s="296"/>
      <c r="AL553" s="296"/>
      <c r="AM553" s="296"/>
      <c r="AN553" s="296"/>
      <c r="AO553" s="296"/>
      <c r="AP553" s="296"/>
      <c r="AQ553" s="296"/>
      <c r="AR553" s="296"/>
      <c r="AS553" s="296"/>
      <c r="AT553" s="296"/>
      <c r="AU553" s="296"/>
      <c r="AV553" s="296"/>
      <c r="AW553" s="296"/>
      <c r="AX553" s="296"/>
      <c r="AY553" s="296"/>
      <c r="AZ553" s="296"/>
      <c r="BA553" s="296"/>
      <c r="BB553" s="296"/>
      <c r="BC553" s="296"/>
      <c r="BD553" s="296"/>
      <c r="BE553" s="296"/>
      <c r="BF553" s="296"/>
      <c r="BG553" s="296"/>
      <c r="BH553" s="296"/>
      <c r="BI553" s="296"/>
      <c r="BJ553" s="296"/>
      <c r="BK553" s="296"/>
      <c r="BL553" s="296"/>
      <c r="BM553" s="296"/>
      <c r="BN553" s="296"/>
      <c r="BO553" s="296"/>
      <c r="BP553" s="296"/>
      <c r="BQ553" s="296"/>
      <c r="BR553" s="296"/>
      <c r="BS553" s="296"/>
      <c r="BT553" s="296"/>
      <c r="BU553" s="296"/>
      <c r="BV553" s="296"/>
      <c r="BW553" s="296"/>
      <c r="BX553" s="296"/>
      <c r="BY553" s="296"/>
      <c r="BZ553" s="296"/>
      <c r="CA553" s="296"/>
      <c r="CB553" s="296"/>
    </row>
    <row r="554" spans="2:80" s="313" customFormat="1" ht="15" x14ac:dyDescent="0.2">
      <c r="B554" s="311"/>
      <c r="C554" s="314"/>
      <c r="D554" s="315"/>
      <c r="E554" s="315"/>
      <c r="F554" s="316"/>
      <c r="G554" s="317"/>
      <c r="H554" s="317"/>
      <c r="I554" s="317"/>
      <c r="J554" s="317"/>
      <c r="K554" s="317"/>
      <c r="L554" s="317"/>
      <c r="M554" s="317"/>
      <c r="N554" s="317"/>
      <c r="O554" s="317"/>
      <c r="P554" s="317"/>
      <c r="Q554" s="317"/>
      <c r="R554" s="317"/>
      <c r="S554" s="317"/>
      <c r="T554" s="317"/>
      <c r="U554" s="317"/>
      <c r="V554" s="317"/>
      <c r="W554" s="317"/>
      <c r="X554" s="317"/>
      <c r="Y554" s="317"/>
      <c r="Z554" s="317"/>
      <c r="AA554" s="317"/>
      <c r="AB554" s="317"/>
      <c r="AC554" s="317"/>
      <c r="AD554" s="317"/>
      <c r="AE554" s="317"/>
      <c r="AF554" s="317"/>
      <c r="AG554" s="317"/>
      <c r="AH554" s="317"/>
      <c r="AI554" s="317"/>
      <c r="AJ554" s="317"/>
      <c r="AK554" s="317"/>
      <c r="AL554" s="317"/>
      <c r="AM554" s="317"/>
      <c r="AN554" s="317"/>
      <c r="AO554" s="317"/>
      <c r="AP554" s="317"/>
      <c r="AQ554" s="317"/>
      <c r="AR554" s="317"/>
      <c r="AS554" s="317"/>
      <c r="AT554" s="317"/>
      <c r="AU554" s="317"/>
      <c r="AV554" s="317"/>
      <c r="AW554" s="317"/>
      <c r="AX554" s="317"/>
      <c r="AY554" s="317"/>
      <c r="AZ554" s="317"/>
      <c r="BA554" s="317"/>
      <c r="BB554" s="317"/>
      <c r="BC554" s="317"/>
      <c r="BD554" s="317"/>
      <c r="BE554" s="317"/>
      <c r="BF554" s="317"/>
      <c r="BG554" s="317"/>
      <c r="BH554" s="317"/>
      <c r="BI554" s="317"/>
      <c r="BJ554" s="317"/>
      <c r="BK554" s="317"/>
      <c r="BL554" s="317"/>
      <c r="BM554" s="317"/>
      <c r="BN554" s="317"/>
      <c r="BO554" s="317"/>
      <c r="BP554" s="317"/>
      <c r="BQ554" s="317"/>
      <c r="BR554" s="317"/>
      <c r="BS554" s="317"/>
      <c r="BT554" s="317"/>
      <c r="BU554" s="317"/>
      <c r="BV554" s="317"/>
      <c r="BW554" s="317"/>
      <c r="BX554" s="317"/>
      <c r="BY554" s="317"/>
      <c r="BZ554" s="317"/>
      <c r="CA554" s="317"/>
      <c r="CB554" s="317"/>
    </row>
    <row r="555" spans="2:80" s="313" customFormat="1" ht="15.75" x14ac:dyDescent="0.25">
      <c r="B555" s="311"/>
      <c r="C555" s="318" t="s">
        <v>82</v>
      </c>
      <c r="D555" s="315"/>
      <c r="E555" s="315"/>
      <c r="F555" s="316"/>
      <c r="G555" s="317"/>
      <c r="H555" s="317"/>
      <c r="I555" s="317"/>
      <c r="J555" s="317"/>
      <c r="K555" s="317"/>
      <c r="L555" s="317"/>
      <c r="M555" s="317"/>
      <c r="N555" s="317"/>
      <c r="O555" s="317"/>
      <c r="P555" s="317"/>
      <c r="Q555" s="317"/>
      <c r="R555" s="317"/>
      <c r="S555" s="317"/>
      <c r="T555" s="317"/>
      <c r="U555" s="317"/>
      <c r="V555" s="317"/>
      <c r="W555" s="317"/>
      <c r="X555" s="317"/>
      <c r="Y555" s="317"/>
      <c r="Z555" s="317"/>
      <c r="AA555" s="317"/>
      <c r="AB555" s="317"/>
      <c r="AC555" s="317"/>
      <c r="AD555" s="317"/>
      <c r="AE555" s="317"/>
      <c r="AF555" s="317"/>
      <c r="AG555" s="317"/>
      <c r="AH555" s="317"/>
      <c r="AI555" s="317"/>
      <c r="AJ555" s="317"/>
      <c r="AK555" s="317"/>
      <c r="AL555" s="317"/>
      <c r="AM555" s="317"/>
      <c r="AN555" s="317"/>
      <c r="AO555" s="317"/>
      <c r="AP555" s="317"/>
      <c r="AQ555" s="317"/>
      <c r="AR555" s="317"/>
      <c r="AS555" s="317"/>
      <c r="AT555" s="317"/>
      <c r="AU555" s="317"/>
      <c r="AV555" s="317"/>
      <c r="AW555" s="317"/>
      <c r="AX555" s="317"/>
      <c r="AY555" s="317"/>
      <c r="AZ555" s="317"/>
      <c r="BA555" s="317"/>
      <c r="BB555" s="317"/>
      <c r="BC555" s="317"/>
      <c r="BD555" s="317"/>
      <c r="BE555" s="317"/>
      <c r="BF555" s="317"/>
      <c r="BG555" s="317"/>
      <c r="BH555" s="317"/>
      <c r="BI555" s="317"/>
      <c r="BJ555" s="317"/>
      <c r="BK555" s="317"/>
      <c r="BL555" s="317"/>
      <c r="BM555" s="317"/>
      <c r="BN555" s="317"/>
      <c r="BO555" s="317"/>
      <c r="BP555" s="317"/>
      <c r="BQ555" s="317"/>
      <c r="BR555" s="317"/>
      <c r="BS555" s="317"/>
      <c r="BT555" s="317"/>
      <c r="BU555" s="317"/>
      <c r="BV555" s="317"/>
      <c r="BW555" s="317"/>
      <c r="BX555" s="317"/>
      <c r="BY555" s="317"/>
      <c r="BZ555" s="317"/>
      <c r="CA555" s="317"/>
      <c r="CB555" s="317"/>
    </row>
    <row r="557" spans="2:80" x14ac:dyDescent="0.2">
      <c r="B557" s="45" t="s">
        <v>81</v>
      </c>
      <c r="C557" s="31" t="s">
        <v>80</v>
      </c>
      <c r="E557" s="113"/>
    </row>
    <row r="558" spans="2:80" x14ac:dyDescent="0.2">
      <c r="B558" s="45" t="s">
        <v>75</v>
      </c>
      <c r="C558" s="31" t="s">
        <v>79</v>
      </c>
      <c r="E558" s="113"/>
    </row>
    <row r="559" spans="2:80" x14ac:dyDescent="0.2">
      <c r="C559" s="33" t="s">
        <v>10</v>
      </c>
      <c r="D559" s="35">
        <v>2</v>
      </c>
      <c r="E559" s="113"/>
      <c r="F559" s="50">
        <f>+E559*D559</f>
        <v>0</v>
      </c>
    </row>
    <row r="560" spans="2:80" ht="38.25" x14ac:dyDescent="0.2">
      <c r="B560" s="45" t="s">
        <v>69</v>
      </c>
      <c r="C560" s="32" t="s">
        <v>78</v>
      </c>
      <c r="E560" s="113"/>
    </row>
    <row r="561" spans="2:80" x14ac:dyDescent="0.2">
      <c r="C561" s="33" t="s">
        <v>10</v>
      </c>
      <c r="D561" s="35">
        <v>1</v>
      </c>
      <c r="E561" s="113"/>
      <c r="F561" s="50">
        <f>+E561*D561</f>
        <v>0</v>
      </c>
    </row>
    <row r="562" spans="2:80" x14ac:dyDescent="0.2">
      <c r="E562" s="113"/>
    </row>
    <row r="563" spans="2:80" ht="25.5" x14ac:dyDescent="0.2">
      <c r="B563" s="45" t="s">
        <v>77</v>
      </c>
      <c r="C563" s="31" t="s">
        <v>76</v>
      </c>
      <c r="E563" s="113"/>
    </row>
    <row r="564" spans="2:80" x14ac:dyDescent="0.2">
      <c r="B564" s="45" t="s">
        <v>75</v>
      </c>
      <c r="C564" s="31" t="s">
        <v>74</v>
      </c>
      <c r="E564" s="113"/>
    </row>
    <row r="565" spans="2:80" x14ac:dyDescent="0.2">
      <c r="C565" s="33" t="s">
        <v>10</v>
      </c>
      <c r="D565" s="35">
        <v>1</v>
      </c>
      <c r="E565" s="113"/>
      <c r="F565" s="50">
        <f>+E565*D565</f>
        <v>0</v>
      </c>
    </row>
    <row r="566" spans="2:80" x14ac:dyDescent="0.2">
      <c r="B566" s="45" t="s">
        <v>69</v>
      </c>
      <c r="C566" s="31" t="s">
        <v>73</v>
      </c>
      <c r="E566" s="113"/>
    </row>
    <row r="567" spans="2:80" x14ac:dyDescent="0.2">
      <c r="C567" s="33" t="s">
        <v>10</v>
      </c>
      <c r="D567" s="35">
        <v>1</v>
      </c>
      <c r="E567" s="113"/>
      <c r="F567" s="50">
        <f>+E567*D567</f>
        <v>0</v>
      </c>
    </row>
    <row r="568" spans="2:80" x14ac:dyDescent="0.2">
      <c r="E568" s="113"/>
    </row>
    <row r="569" spans="2:80" ht="25.5" x14ac:dyDescent="0.2">
      <c r="B569" s="45" t="s">
        <v>60</v>
      </c>
      <c r="C569" s="31" t="s">
        <v>72</v>
      </c>
      <c r="E569" s="113"/>
    </row>
    <row r="570" spans="2:80" x14ac:dyDescent="0.2">
      <c r="C570" s="39" t="s">
        <v>71</v>
      </c>
      <c r="D570" s="112">
        <v>1</v>
      </c>
      <c r="E570" s="113"/>
      <c r="F570" s="50">
        <f>+E570*D570</f>
        <v>0</v>
      </c>
    </row>
    <row r="571" spans="2:80" x14ac:dyDescent="0.2">
      <c r="E571" s="113"/>
    </row>
    <row r="572" spans="2:80" s="150" customFormat="1" x14ac:dyDescent="0.2">
      <c r="B572" s="45"/>
      <c r="C572" s="39"/>
      <c r="D572" s="113"/>
      <c r="E572" s="113"/>
      <c r="F572" s="167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  <c r="BI572" s="175"/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  <c r="BU572" s="175"/>
      <c r="BV572" s="175"/>
      <c r="BW572" s="175"/>
      <c r="BX572" s="175"/>
      <c r="BY572" s="175"/>
      <c r="BZ572" s="175"/>
      <c r="CA572" s="175"/>
      <c r="CB572" s="175"/>
    </row>
    <row r="573" spans="2:80" s="119" customFormat="1" ht="15.75" x14ac:dyDescent="0.25">
      <c r="B573" s="143" t="s">
        <v>66</v>
      </c>
      <c r="C573" s="117"/>
      <c r="D573" s="118"/>
      <c r="E573" s="118"/>
      <c r="F573" s="294">
        <f>SUM(F553:F572)</f>
        <v>0</v>
      </c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  <c r="AC573" s="90"/>
      <c r="AD573" s="90"/>
      <c r="AE573" s="90"/>
      <c r="AF573" s="90"/>
      <c r="AG573" s="90"/>
      <c r="AH573" s="90"/>
      <c r="AI573" s="90"/>
      <c r="AJ573" s="90"/>
      <c r="AK573" s="90"/>
      <c r="AL573" s="90"/>
      <c r="AM573" s="90"/>
      <c r="AN573" s="90"/>
      <c r="AO573" s="90"/>
      <c r="AP573" s="90"/>
      <c r="AQ573" s="90"/>
      <c r="AR573" s="90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90"/>
      <c r="BG573" s="90"/>
      <c r="BH573" s="90"/>
      <c r="BI573" s="90"/>
      <c r="BJ573" s="90"/>
      <c r="BK573" s="90"/>
      <c r="BL573" s="90"/>
      <c r="BM573" s="90"/>
      <c r="BN573" s="90"/>
      <c r="BO573" s="90"/>
      <c r="BP573" s="90"/>
      <c r="BQ573" s="90"/>
      <c r="BR573" s="90"/>
      <c r="BS573" s="90"/>
      <c r="BT573" s="90"/>
      <c r="BU573" s="90"/>
      <c r="BV573" s="90"/>
      <c r="BW573" s="90"/>
      <c r="BX573" s="90"/>
      <c r="BY573" s="90"/>
      <c r="BZ573" s="90"/>
      <c r="CA573" s="90"/>
      <c r="CB573" s="90"/>
    </row>
    <row r="575" spans="2:80" s="107" customFormat="1" ht="8.25" x14ac:dyDescent="0.15">
      <c r="B575" s="49"/>
      <c r="C575" s="48"/>
      <c r="D575" s="46"/>
      <c r="E575" s="46"/>
      <c r="F575" s="47"/>
      <c r="G575" s="297"/>
      <c r="H575" s="297"/>
      <c r="I575" s="297"/>
      <c r="J575" s="297"/>
      <c r="K575" s="297"/>
      <c r="L575" s="297"/>
      <c r="M575" s="297"/>
      <c r="N575" s="297"/>
      <c r="O575" s="297"/>
      <c r="P575" s="297"/>
      <c r="Q575" s="297"/>
      <c r="R575" s="297"/>
      <c r="S575" s="297"/>
      <c r="T575" s="297"/>
      <c r="U575" s="297"/>
      <c r="V575" s="297"/>
      <c r="W575" s="297"/>
      <c r="X575" s="297"/>
      <c r="Y575" s="297"/>
      <c r="Z575" s="297"/>
      <c r="AA575" s="297"/>
      <c r="AB575" s="297"/>
      <c r="AC575" s="297"/>
      <c r="AD575" s="297"/>
      <c r="AE575" s="297"/>
      <c r="AF575" s="297"/>
      <c r="AG575" s="297"/>
      <c r="AH575" s="297"/>
      <c r="AI575" s="297"/>
      <c r="AJ575" s="297"/>
      <c r="AK575" s="297"/>
      <c r="AL575" s="297"/>
      <c r="AM575" s="297"/>
      <c r="AN575" s="297"/>
      <c r="AO575" s="297"/>
      <c r="AP575" s="297"/>
      <c r="AQ575" s="297"/>
      <c r="AR575" s="297"/>
      <c r="AS575" s="297"/>
      <c r="AT575" s="297"/>
      <c r="AU575" s="297"/>
      <c r="AV575" s="297"/>
      <c r="AW575" s="297"/>
      <c r="AX575" s="297"/>
      <c r="AY575" s="297"/>
      <c r="AZ575" s="297"/>
      <c r="BA575" s="297"/>
      <c r="BB575" s="297"/>
      <c r="BC575" s="297"/>
      <c r="BD575" s="297"/>
      <c r="BE575" s="297"/>
      <c r="BF575" s="297"/>
      <c r="BG575" s="297"/>
      <c r="BH575" s="297"/>
      <c r="BI575" s="297"/>
      <c r="BJ575" s="297"/>
      <c r="BK575" s="297"/>
      <c r="BL575" s="297"/>
      <c r="BM575" s="297"/>
      <c r="BN575" s="297"/>
      <c r="BO575" s="297"/>
      <c r="BP575" s="297"/>
      <c r="BQ575" s="297"/>
      <c r="BR575" s="297"/>
      <c r="BS575" s="297"/>
      <c r="BT575" s="297"/>
      <c r="BU575" s="297"/>
      <c r="BV575" s="297"/>
      <c r="BW575" s="297"/>
      <c r="BX575" s="297"/>
      <c r="BY575" s="297"/>
      <c r="BZ575" s="297"/>
      <c r="CA575" s="297"/>
      <c r="CB575" s="297"/>
    </row>
  </sheetData>
  <mergeCells count="22">
    <mergeCell ref="C452:D452"/>
    <mergeCell ref="D10:E10"/>
    <mergeCell ref="G418:H418"/>
    <mergeCell ref="C358:D358"/>
    <mergeCell ref="C362:D362"/>
    <mergeCell ref="C355:D355"/>
    <mergeCell ref="C359:D359"/>
    <mergeCell ref="C357:D357"/>
    <mergeCell ref="C356:D356"/>
    <mergeCell ref="C451:D451"/>
    <mergeCell ref="C156:D156"/>
    <mergeCell ref="C160:D160"/>
    <mergeCell ref="C416:D416"/>
    <mergeCell ref="C408:D408"/>
    <mergeCell ref="C162:D162"/>
    <mergeCell ref="C450:D450"/>
    <mergeCell ref="C415:D415"/>
    <mergeCell ref="D11:E11"/>
    <mergeCell ref="C158:D158"/>
    <mergeCell ref="C163:D163"/>
    <mergeCell ref="C154:D154"/>
    <mergeCell ref="C411:D411"/>
  </mergeCells>
  <pageMargins left="0.78740157480314965" right="0.19685039370078741" top="0.15748031496062992" bottom="0.19685039370078741" header="0.15748031496062992" footer="0.19685039370078741"/>
  <pageSetup paperSize="9" scale="84" orientation="portrait" horizontalDpi="360" verticalDpi="360" r:id="rId1"/>
  <headerFooter alignWithMargins="0">
    <oddHeader>&amp;LNikola NOSAN&amp;CP + K + PŠ Merilno mesto&amp;Rlokacija Šempeter</oddHeader>
    <oddFooter>&amp;LV / 2018
&amp;Cpopis del GO del&amp;R&amp;P / &amp;N</oddFooter>
  </headerFooter>
  <rowBreaks count="15" manualBreakCount="15">
    <brk id="39" max="5" man="1"/>
    <brk id="78" max="5" man="1"/>
    <brk id="127" max="5" man="1"/>
    <brk id="145" max="5" man="1"/>
    <brk id="188" max="5" man="1"/>
    <brk id="210" max="5" man="1"/>
    <brk id="248" max="5" man="1"/>
    <brk id="298" max="5" man="1"/>
    <brk id="321" max="5" man="1"/>
    <brk id="347" max="5" man="1"/>
    <brk id="400" max="5" man="1"/>
    <brk id="440" max="5" man="1"/>
    <brk id="471" max="5" man="1"/>
    <brk id="507" max="5" man="1"/>
    <brk id="55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view="pageBreakPreview" topLeftCell="A10" zoomScaleNormal="100" zoomScaleSheetLayoutView="100" workbookViewId="0">
      <selection activeCell="E11" sqref="E11:E46"/>
    </sheetView>
  </sheetViews>
  <sheetFormatPr defaultColWidth="9.140625" defaultRowHeight="12.75" x14ac:dyDescent="0.2"/>
  <cols>
    <col min="1" max="1" width="5.42578125" style="188" customWidth="1"/>
    <col min="2" max="2" width="35.5703125" style="188" customWidth="1"/>
    <col min="3" max="3" width="7.28515625" style="188" customWidth="1"/>
    <col min="4" max="4" width="8.42578125" style="190" customWidth="1"/>
    <col min="5" max="5" width="12.42578125" style="189" customWidth="1"/>
    <col min="6" max="6" width="15" style="189" customWidth="1"/>
    <col min="7" max="7" width="6.85546875" style="188" customWidth="1"/>
    <col min="8" max="16384" width="9.140625" style="188"/>
  </cols>
  <sheetData>
    <row r="1" spans="1:8" s="191" customFormat="1" ht="15.75" x14ac:dyDescent="0.2">
      <c r="A1" s="183" t="s">
        <v>551</v>
      </c>
      <c r="B1" s="273" t="s">
        <v>543</v>
      </c>
      <c r="C1" s="195"/>
      <c r="D1" s="194"/>
      <c r="E1" s="193"/>
      <c r="F1" s="193"/>
      <c r="G1" s="192"/>
      <c r="H1" s="192"/>
    </row>
    <row r="2" spans="1:8" s="191" customFormat="1" ht="12" x14ac:dyDescent="0.2">
      <c r="A2" s="268"/>
      <c r="B2" s="267"/>
      <c r="C2" s="195"/>
      <c r="D2" s="194"/>
      <c r="E2" s="193"/>
      <c r="F2" s="193"/>
      <c r="G2" s="192"/>
      <c r="H2" s="192"/>
    </row>
    <row r="3" spans="1:8" s="191" customFormat="1" ht="12" x14ac:dyDescent="0.2">
      <c r="A3" s="268"/>
      <c r="B3" s="267"/>
      <c r="C3" s="195"/>
      <c r="D3" s="194"/>
      <c r="E3" s="193"/>
      <c r="F3" s="193"/>
      <c r="G3" s="192"/>
      <c r="H3" s="192"/>
    </row>
    <row r="4" spans="1:8" s="191" customFormat="1" ht="12" x14ac:dyDescent="0.2">
      <c r="A4" s="268"/>
      <c r="B4" s="267"/>
      <c r="C4" s="195"/>
      <c r="D4" s="194"/>
      <c r="E4" s="193"/>
      <c r="F4" s="193"/>
      <c r="G4" s="192"/>
      <c r="H4" s="192"/>
    </row>
    <row r="5" spans="1:8" s="191" customFormat="1" x14ac:dyDescent="0.2">
      <c r="A5" s="268"/>
      <c r="B5" s="272" t="s">
        <v>518</v>
      </c>
      <c r="C5" s="272" t="s">
        <v>50</v>
      </c>
      <c r="D5" s="271" t="s">
        <v>165</v>
      </c>
      <c r="E5" s="270" t="s">
        <v>517</v>
      </c>
      <c r="F5" s="269" t="s">
        <v>168</v>
      </c>
      <c r="G5" s="192"/>
      <c r="H5" s="192"/>
    </row>
    <row r="7" spans="1:8" x14ac:dyDescent="0.2">
      <c r="A7" s="188" t="s">
        <v>542</v>
      </c>
      <c r="B7" s="188" t="s">
        <v>541</v>
      </c>
    </row>
    <row r="8" spans="1:8" x14ac:dyDescent="0.2">
      <c r="B8" s="188" t="s">
        <v>540</v>
      </c>
    </row>
    <row r="9" spans="1:8" x14ac:dyDescent="0.2">
      <c r="B9" s="188" t="s">
        <v>539</v>
      </c>
    </row>
    <row r="10" spans="1:8" x14ac:dyDescent="0.2">
      <c r="B10" s="188" t="s">
        <v>538</v>
      </c>
    </row>
    <row r="11" spans="1:8" x14ac:dyDescent="0.2">
      <c r="B11" s="188" t="s">
        <v>556</v>
      </c>
      <c r="C11" s="215" t="s">
        <v>39</v>
      </c>
      <c r="D11" s="214">
        <v>3</v>
      </c>
      <c r="E11" s="213"/>
      <c r="F11" s="213">
        <f>+D11*E11</f>
        <v>0</v>
      </c>
    </row>
    <row r="12" spans="1:8" x14ac:dyDescent="0.2">
      <c r="C12" s="223"/>
      <c r="D12" s="203"/>
      <c r="E12" s="202"/>
      <c r="F12" s="202"/>
    </row>
    <row r="13" spans="1:8" x14ac:dyDescent="0.2">
      <c r="A13" s="188" t="s">
        <v>77</v>
      </c>
      <c r="B13" s="188" t="s">
        <v>537</v>
      </c>
      <c r="C13" s="223"/>
      <c r="D13" s="203"/>
      <c r="E13" s="202"/>
      <c r="F13" s="202"/>
    </row>
    <row r="14" spans="1:8" x14ac:dyDescent="0.2">
      <c r="B14" s="188" t="s">
        <v>536</v>
      </c>
      <c r="C14" s="223"/>
      <c r="D14" s="203"/>
      <c r="E14" s="202"/>
      <c r="F14" s="202"/>
    </row>
    <row r="15" spans="1:8" x14ac:dyDescent="0.2">
      <c r="B15" s="188" t="s">
        <v>535</v>
      </c>
      <c r="C15" s="223"/>
      <c r="D15" s="203"/>
      <c r="E15" s="202"/>
      <c r="F15" s="202"/>
    </row>
    <row r="16" spans="1:8" x14ac:dyDescent="0.2">
      <c r="C16" s="215" t="s">
        <v>4</v>
      </c>
      <c r="D16" s="214">
        <v>1</v>
      </c>
      <c r="E16" s="213"/>
      <c r="F16" s="213">
        <f>+D16*E16</f>
        <v>0</v>
      </c>
    </row>
    <row r="17" spans="1:6" x14ac:dyDescent="0.2">
      <c r="C17" s="223"/>
      <c r="D17" s="203"/>
      <c r="E17" s="202"/>
      <c r="F17" s="202"/>
    </row>
    <row r="18" spans="1:6" x14ac:dyDescent="0.2">
      <c r="A18" s="188" t="s">
        <v>60</v>
      </c>
      <c r="B18" s="188" t="s">
        <v>560</v>
      </c>
      <c r="C18" s="223"/>
      <c r="D18" s="203"/>
      <c r="E18" s="202"/>
      <c r="F18" s="202"/>
    </row>
    <row r="19" spans="1:6" x14ac:dyDescent="0.2">
      <c r="B19" s="188" t="s">
        <v>534</v>
      </c>
      <c r="C19" s="223"/>
      <c r="D19" s="203"/>
      <c r="E19" s="202"/>
      <c r="F19" s="202"/>
    </row>
    <row r="20" spans="1:6" x14ac:dyDescent="0.2">
      <c r="C20" s="215" t="s">
        <v>115</v>
      </c>
      <c r="D20" s="214">
        <v>10</v>
      </c>
      <c r="E20" s="213"/>
      <c r="F20" s="213">
        <f>+D20*E20</f>
        <v>0</v>
      </c>
    </row>
    <row r="21" spans="1:6" x14ac:dyDescent="0.2">
      <c r="C21" s="223"/>
      <c r="D21" s="203"/>
      <c r="E21" s="202"/>
      <c r="F21" s="202"/>
    </row>
    <row r="22" spans="1:6" x14ac:dyDescent="0.2">
      <c r="A22" s="188" t="s">
        <v>57</v>
      </c>
      <c r="B22" s="188" t="s">
        <v>533</v>
      </c>
    </row>
    <row r="23" spans="1:6" x14ac:dyDescent="0.2">
      <c r="B23" s="188" t="s">
        <v>532</v>
      </c>
    </row>
    <row r="24" spans="1:6" x14ac:dyDescent="0.2">
      <c r="C24" s="215" t="s">
        <v>39</v>
      </c>
      <c r="D24" s="214">
        <v>1</v>
      </c>
      <c r="E24" s="213"/>
      <c r="F24" s="213">
        <f>+D24*E24</f>
        <v>0</v>
      </c>
    </row>
    <row r="26" spans="1:6" x14ac:dyDescent="0.2">
      <c r="A26" s="188" t="s">
        <v>68</v>
      </c>
      <c r="B26" s="188" t="s">
        <v>531</v>
      </c>
    </row>
    <row r="27" spans="1:6" x14ac:dyDescent="0.2">
      <c r="B27" s="188" t="s">
        <v>530</v>
      </c>
    </row>
    <row r="28" spans="1:6" x14ac:dyDescent="0.2">
      <c r="C28" s="215" t="s">
        <v>39</v>
      </c>
      <c r="D28" s="214">
        <v>1</v>
      </c>
      <c r="E28" s="213"/>
      <c r="F28" s="213">
        <f>+D28*E28</f>
        <v>0</v>
      </c>
    </row>
    <row r="30" spans="1:6" x14ac:dyDescent="0.2">
      <c r="A30" s="188" t="s">
        <v>176</v>
      </c>
      <c r="B30" s="188" t="s">
        <v>562</v>
      </c>
    </row>
    <row r="31" spans="1:6" x14ac:dyDescent="0.2">
      <c r="B31" s="188" t="s">
        <v>529</v>
      </c>
    </row>
    <row r="32" spans="1:6" x14ac:dyDescent="0.2">
      <c r="B32" s="188" t="s">
        <v>528</v>
      </c>
    </row>
    <row r="33" spans="1:6" x14ac:dyDescent="0.2">
      <c r="C33" s="215" t="s">
        <v>4</v>
      </c>
      <c r="D33" s="214">
        <v>1</v>
      </c>
      <c r="E33" s="213"/>
      <c r="F33" s="213">
        <f>+D33*E33</f>
        <v>0</v>
      </c>
    </row>
    <row r="35" spans="1:6" x14ac:dyDescent="0.2">
      <c r="A35" s="188" t="s">
        <v>174</v>
      </c>
      <c r="B35" s="188" t="s">
        <v>527</v>
      </c>
    </row>
    <row r="36" spans="1:6" x14ac:dyDescent="0.2">
      <c r="B36" s="188" t="s">
        <v>526</v>
      </c>
    </row>
    <row r="37" spans="1:6" x14ac:dyDescent="0.2">
      <c r="C37" s="215" t="s">
        <v>4</v>
      </c>
      <c r="D37" s="214">
        <v>1</v>
      </c>
      <c r="E37" s="213"/>
      <c r="F37" s="213">
        <f>+D37*E37</f>
        <v>0</v>
      </c>
    </row>
    <row r="39" spans="1:6" x14ac:dyDescent="0.2">
      <c r="A39" s="188" t="s">
        <v>172</v>
      </c>
      <c r="B39" s="188" t="s">
        <v>525</v>
      </c>
    </row>
    <row r="40" spans="1:6" x14ac:dyDescent="0.2">
      <c r="B40" s="188" t="s">
        <v>524</v>
      </c>
    </row>
    <row r="41" spans="1:6" x14ac:dyDescent="0.2">
      <c r="B41" s="188" t="s">
        <v>523</v>
      </c>
    </row>
    <row r="42" spans="1:6" x14ac:dyDescent="0.2">
      <c r="B42" s="188" t="s">
        <v>521</v>
      </c>
      <c r="C42" s="215" t="s">
        <v>115</v>
      </c>
      <c r="D42" s="214">
        <v>30</v>
      </c>
      <c r="E42" s="213"/>
      <c r="F42" s="213">
        <f>+D42*E42</f>
        <v>0</v>
      </c>
    </row>
    <row r="44" spans="1:6" x14ac:dyDescent="0.2">
      <c r="A44" s="188" t="s">
        <v>256</v>
      </c>
      <c r="B44" s="188" t="s">
        <v>522</v>
      </c>
    </row>
    <row r="45" spans="1:6" x14ac:dyDescent="0.2">
      <c r="B45" s="188" t="s">
        <v>521</v>
      </c>
    </row>
    <row r="46" spans="1:6" x14ac:dyDescent="0.2">
      <c r="C46" s="215" t="s">
        <v>39</v>
      </c>
      <c r="D46" s="214">
        <v>1</v>
      </c>
      <c r="E46" s="213"/>
      <c r="F46" s="213">
        <f>+D46*E46</f>
        <v>0</v>
      </c>
    </row>
    <row r="47" spans="1:6" x14ac:dyDescent="0.2">
      <c r="A47" s="274"/>
      <c r="B47" s="274"/>
      <c r="C47" s="274"/>
      <c r="D47" s="275"/>
      <c r="E47" s="276"/>
      <c r="F47" s="276"/>
    </row>
    <row r="49" spans="5:6" x14ac:dyDescent="0.2">
      <c r="E49" s="189" t="s">
        <v>377</v>
      </c>
      <c r="F49" s="330">
        <f>SUM(F11:F46)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11"/>
  <sheetViews>
    <sheetView view="pageBreakPreview" topLeftCell="A7" zoomScaleNormal="100" zoomScaleSheetLayoutView="100" workbookViewId="0">
      <selection activeCell="E284" sqref="E284"/>
    </sheetView>
  </sheetViews>
  <sheetFormatPr defaultColWidth="9.140625" defaultRowHeight="12.75" x14ac:dyDescent="0.2"/>
  <cols>
    <col min="1" max="1" width="5.42578125" style="188" customWidth="1"/>
    <col min="2" max="2" width="32.7109375" style="188" customWidth="1"/>
    <col min="3" max="3" width="7.28515625" style="188" customWidth="1"/>
    <col min="4" max="4" width="8.42578125" style="190" customWidth="1"/>
    <col min="5" max="5" width="12.42578125" style="189" customWidth="1"/>
    <col min="6" max="6" width="15" style="189" customWidth="1"/>
    <col min="7" max="7" width="6.85546875" style="188" customWidth="1"/>
    <col min="8" max="16384" width="9.140625" style="188"/>
  </cols>
  <sheetData>
    <row r="1" spans="1:8" s="191" customFormat="1" ht="15.75" x14ac:dyDescent="0.2">
      <c r="A1" s="183" t="s">
        <v>552</v>
      </c>
      <c r="B1" s="273" t="s">
        <v>520</v>
      </c>
      <c r="C1" s="195"/>
      <c r="D1" s="194"/>
      <c r="E1" s="193"/>
      <c r="F1" s="193"/>
      <c r="G1" s="192"/>
      <c r="H1" s="192"/>
    </row>
    <row r="2" spans="1:8" s="191" customFormat="1" ht="15.75" x14ac:dyDescent="0.2">
      <c r="A2" s="268"/>
      <c r="B2" s="273" t="s">
        <v>519</v>
      </c>
      <c r="C2" s="195"/>
      <c r="D2" s="194"/>
      <c r="E2" s="193"/>
      <c r="F2" s="193"/>
      <c r="G2" s="192"/>
      <c r="H2" s="192"/>
    </row>
    <row r="3" spans="1:8" s="191" customFormat="1" ht="12" x14ac:dyDescent="0.2">
      <c r="A3" s="268"/>
      <c r="B3" s="267"/>
      <c r="C3" s="195"/>
      <c r="D3" s="194"/>
      <c r="E3" s="193"/>
      <c r="F3" s="193"/>
      <c r="G3" s="192"/>
      <c r="H3" s="192"/>
    </row>
    <row r="4" spans="1:8" s="191" customFormat="1" ht="12" x14ac:dyDescent="0.2">
      <c r="A4" s="268"/>
      <c r="B4" s="267"/>
      <c r="C4" s="195"/>
      <c r="D4" s="194"/>
      <c r="E4" s="193"/>
      <c r="F4" s="193"/>
      <c r="G4" s="192"/>
      <c r="H4" s="192"/>
    </row>
    <row r="5" spans="1:8" s="191" customFormat="1" x14ac:dyDescent="0.2">
      <c r="A5" s="268"/>
      <c r="B5" s="272" t="s">
        <v>518</v>
      </c>
      <c r="C5" s="272" t="s">
        <v>50</v>
      </c>
      <c r="D5" s="271" t="s">
        <v>165</v>
      </c>
      <c r="E5" s="270" t="s">
        <v>517</v>
      </c>
      <c r="F5" s="269" t="s">
        <v>168</v>
      </c>
      <c r="G5" s="192"/>
      <c r="H5" s="192"/>
    </row>
    <row r="6" spans="1:8" s="191" customFormat="1" ht="12" x14ac:dyDescent="0.2">
      <c r="A6" s="268"/>
      <c r="B6" s="267"/>
      <c r="C6" s="195"/>
      <c r="D6" s="194"/>
      <c r="E6" s="193"/>
      <c r="F6" s="193"/>
      <c r="G6" s="192"/>
      <c r="H6" s="192"/>
    </row>
    <row r="7" spans="1:8" s="191" customFormat="1" ht="12" x14ac:dyDescent="0.2">
      <c r="A7" s="263" t="s">
        <v>81</v>
      </c>
      <c r="B7" s="254" t="s">
        <v>516</v>
      </c>
      <c r="C7" s="262"/>
      <c r="D7" s="261"/>
      <c r="E7" s="260"/>
      <c r="F7" s="260"/>
      <c r="G7" s="192"/>
      <c r="H7" s="192"/>
    </row>
    <row r="8" spans="1:8" s="191" customFormat="1" ht="12" x14ac:dyDescent="0.2">
      <c r="A8" s="263"/>
      <c r="B8" s="254" t="s">
        <v>515</v>
      </c>
      <c r="C8" s="262"/>
      <c r="D8" s="261"/>
      <c r="E8" s="260"/>
      <c r="F8" s="260"/>
      <c r="G8" s="192"/>
      <c r="H8" s="192"/>
    </row>
    <row r="9" spans="1:8" s="191" customFormat="1" ht="12" x14ac:dyDescent="0.2">
      <c r="A9" s="263"/>
      <c r="B9" s="254" t="s">
        <v>514</v>
      </c>
      <c r="C9" s="262"/>
      <c r="D9" s="261"/>
      <c r="E9" s="260"/>
      <c r="F9" s="260"/>
      <c r="G9" s="192"/>
      <c r="H9" s="192"/>
    </row>
    <row r="10" spans="1:8" s="191" customFormat="1" ht="12" x14ac:dyDescent="0.2">
      <c r="A10" s="263"/>
      <c r="B10" s="254" t="s">
        <v>513</v>
      </c>
      <c r="C10" s="262"/>
      <c r="D10" s="261"/>
      <c r="E10" s="260"/>
      <c r="F10" s="260"/>
      <c r="G10" s="192"/>
      <c r="H10" s="192"/>
    </row>
    <row r="11" spans="1:8" s="191" customFormat="1" ht="12" x14ac:dyDescent="0.2">
      <c r="A11" s="263"/>
      <c r="B11" s="254"/>
      <c r="C11" s="262"/>
      <c r="D11" s="261"/>
      <c r="E11" s="260"/>
      <c r="F11" s="260"/>
      <c r="G11" s="192"/>
      <c r="H11" s="192"/>
    </row>
    <row r="12" spans="1:8" s="191" customFormat="1" ht="12" x14ac:dyDescent="0.2">
      <c r="A12" s="263"/>
      <c r="B12" s="254"/>
      <c r="C12" s="266" t="s">
        <v>39</v>
      </c>
      <c r="D12" s="265">
        <v>1</v>
      </c>
      <c r="E12" s="264"/>
      <c r="F12" s="213">
        <f>+D12*E12</f>
        <v>0</v>
      </c>
      <c r="G12" s="192"/>
      <c r="H12" s="192"/>
    </row>
    <row r="13" spans="1:8" s="191" customFormat="1" ht="12" x14ac:dyDescent="0.2">
      <c r="A13" s="263"/>
      <c r="B13" s="254"/>
      <c r="C13" s="262"/>
      <c r="D13" s="261"/>
      <c r="E13" s="260"/>
      <c r="F13" s="260"/>
      <c r="G13" s="192"/>
      <c r="H13" s="192"/>
    </row>
    <row r="14" spans="1:8" s="191" customFormat="1" ht="12" x14ac:dyDescent="0.2">
      <c r="A14" s="263" t="s">
        <v>77</v>
      </c>
      <c r="B14" s="254" t="s">
        <v>512</v>
      </c>
      <c r="C14" s="262"/>
      <c r="D14" s="261"/>
      <c r="E14" s="260"/>
      <c r="F14" s="260"/>
      <c r="G14" s="192"/>
      <c r="H14" s="192"/>
    </row>
    <row r="15" spans="1:8" s="191" customFormat="1" ht="12" x14ac:dyDescent="0.2">
      <c r="A15" s="263"/>
      <c r="B15" s="254" t="s">
        <v>511</v>
      </c>
      <c r="C15" s="262"/>
      <c r="D15" s="261"/>
      <c r="E15" s="260"/>
      <c r="F15" s="260"/>
      <c r="G15" s="192"/>
      <c r="H15" s="192"/>
    </row>
    <row r="16" spans="1:8" s="191" customFormat="1" ht="12" x14ac:dyDescent="0.2">
      <c r="A16" s="263"/>
      <c r="B16" s="254"/>
      <c r="C16" s="262"/>
      <c r="D16" s="261"/>
      <c r="E16" s="206"/>
      <c r="F16" s="260"/>
      <c r="G16" s="192"/>
      <c r="H16" s="192"/>
    </row>
    <row r="17" spans="1:8" s="191" customFormat="1" ht="12" x14ac:dyDescent="0.2">
      <c r="A17" s="263"/>
      <c r="B17" s="254"/>
      <c r="C17" s="266" t="s">
        <v>39</v>
      </c>
      <c r="D17" s="265">
        <v>1</v>
      </c>
      <c r="E17" s="264"/>
      <c r="F17" s="213">
        <f>+D17*E17</f>
        <v>0</v>
      </c>
      <c r="G17" s="192"/>
      <c r="H17" s="192"/>
    </row>
    <row r="18" spans="1:8" s="191" customFormat="1" ht="12" x14ac:dyDescent="0.2">
      <c r="A18" s="263"/>
      <c r="B18" s="254"/>
      <c r="C18" s="262"/>
      <c r="D18" s="261"/>
      <c r="E18" s="260"/>
      <c r="F18" s="260"/>
      <c r="G18" s="192"/>
      <c r="H18" s="192"/>
    </row>
    <row r="19" spans="1:8" s="191" customFormat="1" ht="12" x14ac:dyDescent="0.2">
      <c r="A19" s="263" t="s">
        <v>60</v>
      </c>
      <c r="B19" s="254" t="s">
        <v>510</v>
      </c>
      <c r="C19" s="262"/>
      <c r="D19" s="261"/>
      <c r="E19" s="260"/>
      <c r="F19" s="260"/>
      <c r="G19" s="192"/>
      <c r="H19" s="192"/>
    </row>
    <row r="20" spans="1:8" s="191" customFormat="1" ht="12" x14ac:dyDescent="0.2">
      <c r="A20" s="263"/>
      <c r="B20" s="254"/>
      <c r="C20" s="262"/>
      <c r="D20" s="261"/>
      <c r="E20" s="260"/>
      <c r="F20" s="260"/>
      <c r="G20" s="192"/>
      <c r="H20" s="192"/>
    </row>
    <row r="21" spans="1:8" s="191" customFormat="1" ht="12" x14ac:dyDescent="0.2">
      <c r="A21" s="263"/>
      <c r="B21" s="254"/>
      <c r="C21" s="266" t="s">
        <v>39</v>
      </c>
      <c r="D21" s="265">
        <v>1</v>
      </c>
      <c r="E21" s="264"/>
      <c r="F21" s="213">
        <f>+D21*E21</f>
        <v>0</v>
      </c>
      <c r="G21" s="192"/>
      <c r="H21" s="192"/>
    </row>
    <row r="22" spans="1:8" s="191" customFormat="1" ht="12" x14ac:dyDescent="0.2">
      <c r="A22" s="263"/>
      <c r="B22" s="254"/>
      <c r="C22" s="262"/>
      <c r="D22" s="261"/>
      <c r="E22" s="260"/>
      <c r="F22" s="260"/>
      <c r="G22" s="192"/>
      <c r="H22" s="192"/>
    </row>
    <row r="23" spans="1:8" s="191" customFormat="1" ht="12" x14ac:dyDescent="0.2">
      <c r="A23" s="263" t="s">
        <v>57</v>
      </c>
      <c r="B23" s="254" t="s">
        <v>509</v>
      </c>
      <c r="C23" s="262"/>
      <c r="D23" s="261"/>
      <c r="E23" s="260"/>
      <c r="F23" s="260"/>
      <c r="G23" s="192"/>
      <c r="H23" s="192"/>
    </row>
    <row r="24" spans="1:8" s="191" customFormat="1" ht="12" x14ac:dyDescent="0.2">
      <c r="A24" s="263"/>
      <c r="B24" s="254" t="s">
        <v>508</v>
      </c>
      <c r="C24" s="262"/>
      <c r="D24" s="261"/>
      <c r="E24" s="260"/>
      <c r="F24" s="260"/>
      <c r="G24" s="192"/>
      <c r="H24" s="192"/>
    </row>
    <row r="25" spans="1:8" s="191" customFormat="1" ht="12" x14ac:dyDescent="0.2">
      <c r="A25" s="263"/>
      <c r="B25" s="254" t="s">
        <v>507</v>
      </c>
      <c r="C25" s="262"/>
      <c r="D25" s="261"/>
      <c r="E25" s="260"/>
      <c r="F25" s="260"/>
      <c r="G25" s="192"/>
      <c r="H25" s="192"/>
    </row>
    <row r="26" spans="1:8" s="191" customFormat="1" ht="12" x14ac:dyDescent="0.2">
      <c r="A26" s="263"/>
      <c r="B26" s="254" t="s">
        <v>506</v>
      </c>
      <c r="C26" s="262"/>
      <c r="D26" s="261"/>
      <c r="E26" s="260"/>
      <c r="F26" s="260"/>
      <c r="G26" s="192"/>
      <c r="H26" s="192"/>
    </row>
    <row r="27" spans="1:8" s="191" customFormat="1" ht="12" x14ac:dyDescent="0.2">
      <c r="A27" s="263"/>
      <c r="B27" s="254" t="s">
        <v>505</v>
      </c>
      <c r="C27" s="262"/>
      <c r="D27" s="261"/>
      <c r="E27" s="260"/>
      <c r="F27" s="260"/>
      <c r="G27" s="192"/>
      <c r="H27" s="192"/>
    </row>
    <row r="28" spans="1:8" s="191" customFormat="1" ht="12" x14ac:dyDescent="0.2">
      <c r="A28" s="263"/>
      <c r="B28" s="254" t="s">
        <v>504</v>
      </c>
      <c r="C28" s="262"/>
      <c r="D28" s="261"/>
      <c r="E28" s="260"/>
      <c r="F28" s="260"/>
      <c r="G28" s="192"/>
      <c r="H28" s="192"/>
    </row>
    <row r="29" spans="1:8" s="191" customFormat="1" ht="12" x14ac:dyDescent="0.2">
      <c r="A29" s="263"/>
      <c r="B29" s="254"/>
      <c r="C29" s="262"/>
      <c r="D29" s="261"/>
      <c r="E29" s="260"/>
      <c r="F29" s="260"/>
      <c r="G29" s="192"/>
      <c r="H29" s="192"/>
    </row>
    <row r="30" spans="1:8" s="191" customFormat="1" ht="12" x14ac:dyDescent="0.2">
      <c r="A30" s="263"/>
      <c r="B30" s="254"/>
      <c r="C30" s="266" t="s">
        <v>39</v>
      </c>
      <c r="D30" s="265">
        <v>1</v>
      </c>
      <c r="E30" s="264"/>
      <c r="F30" s="213">
        <f>+D30*E30</f>
        <v>0</v>
      </c>
      <c r="G30" s="192"/>
      <c r="H30" s="192"/>
    </row>
    <row r="31" spans="1:8" s="191" customFormat="1" ht="12" x14ac:dyDescent="0.2">
      <c r="A31" s="263"/>
      <c r="B31" s="254"/>
      <c r="C31" s="262"/>
      <c r="D31" s="261"/>
      <c r="E31" s="260"/>
      <c r="F31" s="260"/>
      <c r="G31" s="192"/>
      <c r="H31" s="192"/>
    </row>
    <row r="32" spans="1:8" s="191" customFormat="1" ht="12" x14ac:dyDescent="0.2">
      <c r="A32" s="263" t="s">
        <v>68</v>
      </c>
      <c r="B32" s="254" t="s">
        <v>503</v>
      </c>
      <c r="C32" s="262"/>
      <c r="D32" s="261"/>
      <c r="E32" s="260"/>
      <c r="F32" s="260"/>
      <c r="G32" s="192"/>
      <c r="H32" s="192"/>
    </row>
    <row r="33" spans="1:8" s="191" customFormat="1" ht="12" x14ac:dyDescent="0.2">
      <c r="A33" s="263"/>
      <c r="B33" s="254" t="s">
        <v>502</v>
      </c>
      <c r="C33" s="262"/>
      <c r="D33" s="261"/>
      <c r="E33" s="260"/>
      <c r="F33" s="260"/>
      <c r="G33" s="192"/>
      <c r="H33" s="192"/>
    </row>
    <row r="34" spans="1:8" s="191" customFormat="1" ht="12" x14ac:dyDescent="0.2">
      <c r="A34" s="263"/>
      <c r="B34" s="254"/>
      <c r="C34" s="262"/>
      <c r="D34" s="261"/>
      <c r="E34" s="260"/>
      <c r="F34" s="260"/>
      <c r="G34" s="192"/>
      <c r="H34" s="192"/>
    </row>
    <row r="35" spans="1:8" s="191" customFormat="1" ht="12" x14ac:dyDescent="0.2">
      <c r="A35" s="263"/>
      <c r="B35" s="254"/>
      <c r="C35" s="266" t="s">
        <v>3</v>
      </c>
      <c r="D35" s="265">
        <v>3</v>
      </c>
      <c r="E35" s="264"/>
      <c r="F35" s="213">
        <f>+D35*E35</f>
        <v>0</v>
      </c>
      <c r="G35" s="192"/>
      <c r="H35" s="192"/>
    </row>
    <row r="36" spans="1:8" s="191" customFormat="1" ht="12" x14ac:dyDescent="0.2">
      <c r="A36" s="263"/>
      <c r="B36" s="254"/>
      <c r="C36" s="262"/>
      <c r="D36" s="261"/>
      <c r="E36" s="260"/>
      <c r="F36" s="260"/>
      <c r="G36" s="192"/>
      <c r="H36" s="192"/>
    </row>
    <row r="37" spans="1:8" s="191" customFormat="1" ht="12" x14ac:dyDescent="0.2">
      <c r="A37" s="225" t="s">
        <v>176</v>
      </c>
      <c r="B37" s="209" t="s">
        <v>501</v>
      </c>
      <c r="C37" s="211"/>
      <c r="D37" s="207"/>
      <c r="E37" s="206"/>
      <c r="F37" s="206"/>
      <c r="G37" s="192"/>
      <c r="H37" s="192"/>
    </row>
    <row r="38" spans="1:8" s="191" customFormat="1" ht="12" x14ac:dyDescent="0.2">
      <c r="A38" s="225"/>
      <c r="B38" s="209" t="s">
        <v>500</v>
      </c>
      <c r="C38" s="211"/>
      <c r="D38" s="207"/>
      <c r="E38" s="206"/>
      <c r="F38" s="206"/>
      <c r="G38" s="192"/>
      <c r="H38" s="192"/>
    </row>
    <row r="39" spans="1:8" s="191" customFormat="1" ht="12" x14ac:dyDescent="0.2">
      <c r="A39" s="225"/>
      <c r="B39" s="209"/>
      <c r="C39" s="215" t="s">
        <v>115</v>
      </c>
      <c r="D39" s="214">
        <v>328</v>
      </c>
      <c r="E39" s="213"/>
      <c r="F39" s="213">
        <f>+D39*E39</f>
        <v>0</v>
      </c>
      <c r="G39" s="192"/>
      <c r="H39" s="192"/>
    </row>
    <row r="40" spans="1:8" s="191" customFormat="1" ht="12" x14ac:dyDescent="0.2">
      <c r="A40" s="225"/>
      <c r="B40" s="212"/>
      <c r="C40" s="208"/>
      <c r="D40" s="207"/>
      <c r="E40" s="206"/>
      <c r="F40" s="206"/>
      <c r="G40" s="192"/>
      <c r="H40" s="192"/>
    </row>
    <row r="41" spans="1:8" s="191" customFormat="1" ht="12" x14ac:dyDescent="0.2">
      <c r="A41" s="225" t="s">
        <v>174</v>
      </c>
      <c r="B41" s="209" t="s">
        <v>499</v>
      </c>
      <c r="C41" s="208"/>
      <c r="D41" s="207"/>
      <c r="E41" s="206"/>
      <c r="F41" s="206"/>
      <c r="G41" s="192"/>
      <c r="H41" s="192"/>
    </row>
    <row r="42" spans="1:8" s="191" customFormat="1" ht="12" x14ac:dyDescent="0.2">
      <c r="A42" s="225"/>
      <c r="B42" s="209" t="s">
        <v>498</v>
      </c>
      <c r="C42" s="208"/>
      <c r="D42" s="207"/>
      <c r="E42" s="206"/>
      <c r="F42" s="206"/>
      <c r="G42" s="192"/>
      <c r="H42" s="192"/>
    </row>
    <row r="43" spans="1:8" s="191" customFormat="1" ht="12" x14ac:dyDescent="0.2">
      <c r="A43" s="225"/>
      <c r="B43" s="209" t="s">
        <v>497</v>
      </c>
      <c r="C43" s="208"/>
      <c r="D43" s="207"/>
      <c r="E43" s="206"/>
      <c r="F43" s="206"/>
      <c r="G43" s="192"/>
      <c r="H43" s="192"/>
    </row>
    <row r="44" spans="1:8" s="191" customFormat="1" ht="12" x14ac:dyDescent="0.2">
      <c r="A44" s="225"/>
      <c r="B44" s="209" t="s">
        <v>496</v>
      </c>
      <c r="C44" s="208"/>
      <c r="D44" s="207"/>
      <c r="E44" s="206"/>
      <c r="F44" s="206"/>
      <c r="G44" s="192"/>
      <c r="H44" s="192"/>
    </row>
    <row r="45" spans="1:8" s="191" customFormat="1" ht="12" x14ac:dyDescent="0.2">
      <c r="A45" s="225"/>
      <c r="B45" s="219"/>
      <c r="C45" s="218" t="s">
        <v>10</v>
      </c>
      <c r="D45" s="214">
        <v>14</v>
      </c>
      <c r="E45" s="213"/>
      <c r="F45" s="213">
        <f>+D45*E45</f>
        <v>0</v>
      </c>
      <c r="G45" s="192"/>
      <c r="H45" s="192"/>
    </row>
    <row r="46" spans="1:8" s="191" customFormat="1" ht="12" x14ac:dyDescent="0.2">
      <c r="A46" s="225"/>
      <c r="B46" s="212"/>
      <c r="C46" s="208"/>
      <c r="D46" s="207"/>
      <c r="E46" s="206"/>
      <c r="F46" s="206"/>
      <c r="G46" s="192"/>
      <c r="H46" s="192"/>
    </row>
    <row r="47" spans="1:8" s="191" customFormat="1" ht="12" x14ac:dyDescent="0.2">
      <c r="A47" s="225" t="s">
        <v>172</v>
      </c>
      <c r="B47" s="209" t="s">
        <v>495</v>
      </c>
      <c r="C47" s="208"/>
      <c r="D47" s="207"/>
      <c r="E47" s="206"/>
      <c r="F47" s="206"/>
      <c r="G47" s="192"/>
      <c r="H47" s="192"/>
    </row>
    <row r="48" spans="1:8" s="191" customFormat="1" ht="12" x14ac:dyDescent="0.2">
      <c r="A48" s="225"/>
      <c r="B48" s="212" t="s">
        <v>393</v>
      </c>
      <c r="C48" s="195"/>
      <c r="D48" s="207"/>
      <c r="E48" s="206"/>
      <c r="F48" s="206"/>
      <c r="G48" s="192"/>
      <c r="H48" s="192"/>
    </row>
    <row r="49" spans="1:256" s="191" customFormat="1" ht="12" x14ac:dyDescent="0.2">
      <c r="A49" s="254"/>
      <c r="B49" s="254"/>
      <c r="C49" s="254"/>
      <c r="D49" s="256"/>
      <c r="E49" s="255"/>
      <c r="F49" s="255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  <c r="AS49" s="254"/>
      <c r="AT49" s="254"/>
      <c r="AU49" s="254"/>
      <c r="AV49" s="254"/>
      <c r="AW49" s="254"/>
      <c r="AX49" s="254"/>
      <c r="AY49" s="254"/>
      <c r="AZ49" s="254"/>
      <c r="BA49" s="254"/>
      <c r="BB49" s="254"/>
      <c r="BC49" s="254"/>
      <c r="BD49" s="254"/>
      <c r="BE49" s="254"/>
      <c r="BF49" s="254"/>
      <c r="BG49" s="254"/>
      <c r="BH49" s="254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4"/>
      <c r="BU49" s="254"/>
      <c r="BV49" s="254"/>
      <c r="BW49" s="254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  <c r="EK49" s="254"/>
      <c r="EL49" s="254"/>
      <c r="EM49" s="254"/>
      <c r="EN49" s="254"/>
      <c r="EO49" s="254"/>
      <c r="EP49" s="254"/>
      <c r="EQ49" s="254"/>
      <c r="ER49" s="254"/>
      <c r="ES49" s="254"/>
      <c r="ET49" s="254"/>
      <c r="EU49" s="254"/>
      <c r="EV49" s="254"/>
      <c r="EW49" s="254"/>
      <c r="EX49" s="254"/>
      <c r="EY49" s="254"/>
      <c r="EZ49" s="254"/>
      <c r="FA49" s="254"/>
      <c r="FB49" s="254"/>
      <c r="FC49" s="254"/>
      <c r="FD49" s="254"/>
      <c r="FE49" s="254"/>
      <c r="FF49" s="254"/>
      <c r="FG49" s="254"/>
      <c r="FH49" s="254"/>
      <c r="FI49" s="254"/>
      <c r="FJ49" s="254"/>
      <c r="FK49" s="254"/>
      <c r="FL49" s="254"/>
      <c r="FM49" s="254"/>
      <c r="FN49" s="254"/>
      <c r="FO49" s="254"/>
      <c r="FP49" s="254"/>
      <c r="FQ49" s="254"/>
      <c r="FR49" s="254"/>
      <c r="FS49" s="254"/>
      <c r="FT49" s="254"/>
      <c r="FU49" s="254"/>
      <c r="FV49" s="254"/>
      <c r="FW49" s="254"/>
      <c r="FX49" s="254"/>
      <c r="FY49" s="254"/>
      <c r="FZ49" s="254"/>
      <c r="GA49" s="254"/>
      <c r="GB49" s="254"/>
      <c r="GC49" s="254"/>
      <c r="GD49" s="254"/>
      <c r="GE49" s="254"/>
      <c r="GF49" s="254"/>
      <c r="GG49" s="254"/>
      <c r="GH49" s="254"/>
      <c r="GI49" s="254"/>
      <c r="GJ49" s="254"/>
      <c r="GK49" s="254"/>
      <c r="GL49" s="254"/>
      <c r="GM49" s="254"/>
      <c r="GN49" s="254"/>
      <c r="GO49" s="254"/>
      <c r="GP49" s="254"/>
      <c r="GQ49" s="254"/>
      <c r="GR49" s="254"/>
      <c r="GS49" s="254"/>
      <c r="GT49" s="254"/>
      <c r="GU49" s="254"/>
      <c r="GV49" s="254"/>
      <c r="GW49" s="254"/>
      <c r="GX49" s="254"/>
      <c r="GY49" s="254"/>
      <c r="GZ49" s="254"/>
      <c r="HA49" s="254"/>
      <c r="HB49" s="254"/>
      <c r="HC49" s="254"/>
      <c r="HD49" s="254"/>
      <c r="HE49" s="254"/>
      <c r="HF49" s="254"/>
      <c r="HG49" s="254"/>
      <c r="HH49" s="254"/>
      <c r="HI49" s="254"/>
      <c r="HJ49" s="254"/>
      <c r="HK49" s="254"/>
      <c r="HL49" s="254"/>
      <c r="HM49" s="254"/>
      <c r="HN49" s="254"/>
      <c r="HO49" s="254"/>
      <c r="HP49" s="254"/>
      <c r="HQ49" s="254"/>
      <c r="HR49" s="254"/>
      <c r="HS49" s="254"/>
      <c r="HT49" s="254"/>
      <c r="HU49" s="254"/>
      <c r="HV49" s="254"/>
      <c r="HW49" s="254"/>
      <c r="HX49" s="254"/>
      <c r="HY49" s="254"/>
      <c r="HZ49" s="254"/>
      <c r="IA49" s="254"/>
      <c r="IB49" s="254"/>
      <c r="IC49" s="254"/>
      <c r="ID49" s="254"/>
      <c r="IE49" s="254"/>
      <c r="IF49" s="254"/>
      <c r="IG49" s="254"/>
      <c r="IH49" s="254"/>
      <c r="II49" s="254"/>
      <c r="IJ49" s="254"/>
      <c r="IK49" s="254"/>
      <c r="IL49" s="254"/>
      <c r="IM49" s="254"/>
      <c r="IN49" s="254"/>
      <c r="IO49" s="254"/>
      <c r="IP49" s="254"/>
      <c r="IQ49" s="254"/>
      <c r="IR49" s="254"/>
      <c r="IS49" s="254"/>
      <c r="IT49" s="254"/>
      <c r="IU49" s="254"/>
      <c r="IV49" s="254"/>
    </row>
    <row r="50" spans="1:256" s="191" customFormat="1" ht="12" x14ac:dyDescent="0.2">
      <c r="A50" s="225"/>
      <c r="B50" s="209"/>
      <c r="C50" s="237" t="s">
        <v>494</v>
      </c>
      <c r="D50" s="214"/>
      <c r="E50" s="213"/>
      <c r="F50" s="213">
        <f>E50</f>
        <v>0</v>
      </c>
      <c r="G50" s="192"/>
      <c r="H50" s="192"/>
    </row>
    <row r="51" spans="1:256" s="191" customFormat="1" ht="12" x14ac:dyDescent="0.2">
      <c r="A51" s="197"/>
      <c r="B51" s="196"/>
      <c r="C51" s="195"/>
      <c r="D51" s="234"/>
      <c r="E51" s="193"/>
      <c r="F51" s="193"/>
      <c r="G51" s="192"/>
      <c r="H51" s="192"/>
    </row>
    <row r="52" spans="1:256" s="191" customFormat="1" ht="59.25" customHeight="1" x14ac:dyDescent="0.2">
      <c r="A52" s="197" t="s">
        <v>256</v>
      </c>
      <c r="B52" s="253" t="s">
        <v>493</v>
      </c>
      <c r="C52" s="195"/>
      <c r="D52" s="259"/>
      <c r="E52" s="258"/>
      <c r="F52" s="257"/>
      <c r="G52" s="192"/>
      <c r="H52" s="192"/>
    </row>
    <row r="53" spans="1:256" s="191" customFormat="1" ht="12" x14ac:dyDescent="0.2">
      <c r="A53" s="254"/>
      <c r="B53" s="254"/>
      <c r="C53" s="254"/>
      <c r="D53" s="256"/>
      <c r="E53" s="255"/>
      <c r="F53" s="255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  <c r="AS53" s="254"/>
      <c r="AT53" s="254"/>
      <c r="AU53" s="254"/>
      <c r="AV53" s="254"/>
      <c r="AW53" s="254"/>
      <c r="AX53" s="254"/>
      <c r="AY53" s="254"/>
      <c r="AZ53" s="254"/>
      <c r="BA53" s="254"/>
      <c r="BB53" s="254"/>
      <c r="BC53" s="254"/>
      <c r="BD53" s="254"/>
      <c r="BE53" s="254"/>
      <c r="BF53" s="254"/>
      <c r="BG53" s="254"/>
      <c r="BH53" s="254"/>
      <c r="BI53" s="254"/>
      <c r="BJ53" s="254"/>
      <c r="BK53" s="254"/>
      <c r="BL53" s="254"/>
      <c r="BM53" s="254"/>
      <c r="BN53" s="254"/>
      <c r="BO53" s="254"/>
      <c r="BP53" s="254"/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  <c r="EK53" s="254"/>
      <c r="EL53" s="254"/>
      <c r="EM53" s="254"/>
      <c r="EN53" s="254"/>
      <c r="EO53" s="254"/>
      <c r="EP53" s="254"/>
      <c r="EQ53" s="254"/>
      <c r="ER53" s="254"/>
      <c r="ES53" s="254"/>
      <c r="ET53" s="254"/>
      <c r="EU53" s="254"/>
      <c r="EV53" s="254"/>
      <c r="EW53" s="254"/>
      <c r="EX53" s="254"/>
      <c r="EY53" s="254"/>
      <c r="EZ53" s="254"/>
      <c r="FA53" s="254"/>
      <c r="FB53" s="254"/>
      <c r="FC53" s="254"/>
      <c r="FD53" s="254"/>
      <c r="FE53" s="254"/>
      <c r="FF53" s="254"/>
      <c r="FG53" s="254"/>
      <c r="FH53" s="254"/>
      <c r="FI53" s="254"/>
      <c r="FJ53" s="254"/>
      <c r="FK53" s="254"/>
      <c r="FL53" s="254"/>
      <c r="FM53" s="254"/>
      <c r="FN53" s="254"/>
      <c r="FO53" s="254"/>
      <c r="FP53" s="254"/>
      <c r="FQ53" s="254"/>
      <c r="FR53" s="254"/>
      <c r="FS53" s="254"/>
      <c r="FT53" s="254"/>
      <c r="FU53" s="254"/>
      <c r="FV53" s="254"/>
      <c r="FW53" s="254"/>
      <c r="FX53" s="254"/>
      <c r="FY53" s="254"/>
      <c r="FZ53" s="254"/>
      <c r="GA53" s="254"/>
      <c r="GB53" s="254"/>
      <c r="GC53" s="254"/>
      <c r="GD53" s="254"/>
      <c r="GE53" s="254"/>
      <c r="GF53" s="254"/>
      <c r="GG53" s="254"/>
      <c r="GH53" s="254"/>
      <c r="GI53" s="254"/>
      <c r="GJ53" s="254"/>
      <c r="GK53" s="254"/>
      <c r="GL53" s="254"/>
      <c r="GM53" s="254"/>
      <c r="GN53" s="254"/>
      <c r="GO53" s="254"/>
      <c r="GP53" s="254"/>
      <c r="GQ53" s="254"/>
      <c r="GR53" s="254"/>
      <c r="GS53" s="254"/>
      <c r="GT53" s="254"/>
      <c r="GU53" s="254"/>
      <c r="GV53" s="254"/>
      <c r="GW53" s="254"/>
      <c r="GX53" s="254"/>
      <c r="GY53" s="254"/>
      <c r="GZ53" s="254"/>
      <c r="HA53" s="254"/>
      <c r="HB53" s="254"/>
      <c r="HC53" s="254"/>
      <c r="HD53" s="254"/>
      <c r="HE53" s="254"/>
      <c r="HF53" s="254"/>
      <c r="HG53" s="254"/>
      <c r="HH53" s="254"/>
      <c r="HI53" s="254"/>
      <c r="HJ53" s="254"/>
      <c r="HK53" s="254"/>
      <c r="HL53" s="254"/>
      <c r="HM53" s="254"/>
      <c r="HN53" s="254"/>
      <c r="HO53" s="254"/>
      <c r="HP53" s="254"/>
      <c r="HQ53" s="254"/>
      <c r="HR53" s="254"/>
      <c r="HS53" s="254"/>
      <c r="HT53" s="254"/>
      <c r="HU53" s="254"/>
      <c r="HV53" s="254"/>
      <c r="HW53" s="254"/>
      <c r="HX53" s="254"/>
      <c r="HY53" s="254"/>
      <c r="HZ53" s="254"/>
      <c r="IA53" s="254"/>
      <c r="IB53" s="254"/>
      <c r="IC53" s="254"/>
      <c r="ID53" s="254"/>
      <c r="IE53" s="254"/>
      <c r="IF53" s="254"/>
      <c r="IG53" s="254"/>
      <c r="IH53" s="254"/>
      <c r="II53" s="254"/>
      <c r="IJ53" s="254"/>
      <c r="IK53" s="254"/>
      <c r="IL53" s="254"/>
      <c r="IM53" s="254"/>
      <c r="IN53" s="254"/>
      <c r="IO53" s="254"/>
      <c r="IP53" s="254"/>
      <c r="IQ53" s="254"/>
      <c r="IR53" s="254"/>
      <c r="IS53" s="254"/>
      <c r="IT53" s="254"/>
      <c r="IU53" s="254"/>
      <c r="IV53" s="254"/>
    </row>
    <row r="54" spans="1:256" s="191" customFormat="1" ht="12" x14ac:dyDescent="0.2">
      <c r="A54" s="197"/>
      <c r="B54" s="253"/>
      <c r="C54" s="237" t="s">
        <v>492</v>
      </c>
      <c r="D54" s="221">
        <v>10</v>
      </c>
      <c r="E54" s="252"/>
      <c r="F54" s="213">
        <f>+D54*E54</f>
        <v>0</v>
      </c>
      <c r="G54" s="192"/>
      <c r="H54" s="192"/>
    </row>
    <row r="55" spans="1:256" s="191" customFormat="1" ht="12" x14ac:dyDescent="0.2">
      <c r="A55" s="197"/>
      <c r="B55" s="196"/>
      <c r="C55" s="195"/>
      <c r="D55" s="234"/>
      <c r="E55" s="193"/>
      <c r="F55" s="193"/>
      <c r="G55" s="192"/>
      <c r="H55" s="192"/>
    </row>
    <row r="56" spans="1:256" s="191" customFormat="1" ht="60" x14ac:dyDescent="0.2">
      <c r="A56" s="197" t="s">
        <v>252</v>
      </c>
      <c r="B56" s="251" t="s">
        <v>491</v>
      </c>
      <c r="C56" s="211"/>
      <c r="D56" s="207"/>
      <c r="E56" s="206"/>
      <c r="F56" s="206"/>
      <c r="G56" s="192"/>
      <c r="H56" s="192"/>
    </row>
    <row r="57" spans="1:256" s="191" customFormat="1" ht="12" x14ac:dyDescent="0.2">
      <c r="A57" s="197"/>
      <c r="B57" s="251"/>
      <c r="C57" s="215" t="s">
        <v>115</v>
      </c>
      <c r="D57" s="214">
        <v>328</v>
      </c>
      <c r="E57" s="213"/>
      <c r="F57" s="213">
        <f>+D57*E57</f>
        <v>0</v>
      </c>
      <c r="G57" s="192"/>
      <c r="H57" s="192"/>
    </row>
    <row r="58" spans="1:256" s="191" customFormat="1" ht="12" x14ac:dyDescent="0.2">
      <c r="A58" s="197"/>
      <c r="B58" s="196"/>
      <c r="C58" s="195"/>
      <c r="D58" s="234"/>
      <c r="E58" s="193"/>
      <c r="F58" s="193"/>
      <c r="G58" s="192"/>
      <c r="H58" s="192"/>
    </row>
    <row r="59" spans="1:256" s="191" customFormat="1" ht="36" x14ac:dyDescent="0.2">
      <c r="A59" s="197" t="s">
        <v>248</v>
      </c>
      <c r="B59" s="251" t="s">
        <v>490</v>
      </c>
      <c r="C59" s="195"/>
      <c r="D59" s="194"/>
      <c r="E59" s="193"/>
      <c r="F59" s="206"/>
      <c r="G59" s="192"/>
      <c r="H59" s="192"/>
    </row>
    <row r="60" spans="1:256" s="191" customFormat="1" ht="12" x14ac:dyDescent="0.2">
      <c r="A60" s="197"/>
      <c r="B60" s="251"/>
      <c r="C60" s="237" t="s">
        <v>489</v>
      </c>
      <c r="D60" s="221">
        <v>1</v>
      </c>
      <c r="E60" s="235"/>
      <c r="F60" s="213">
        <f>+D60*E60</f>
        <v>0</v>
      </c>
      <c r="G60" s="192"/>
      <c r="H60" s="192"/>
    </row>
    <row r="61" spans="1:256" s="191" customFormat="1" ht="12" x14ac:dyDescent="0.2">
      <c r="A61" s="197"/>
      <c r="B61" s="251"/>
      <c r="C61" s="250"/>
      <c r="D61" s="249"/>
      <c r="E61" s="198"/>
      <c r="F61" s="202"/>
      <c r="G61" s="192"/>
      <c r="H61" s="192"/>
    </row>
    <row r="62" spans="1:256" s="191" customFormat="1" ht="12" x14ac:dyDescent="0.2">
      <c r="A62" s="197" t="s">
        <v>243</v>
      </c>
      <c r="B62" s="251" t="s">
        <v>488</v>
      </c>
      <c r="C62" s="250"/>
      <c r="D62" s="249"/>
      <c r="E62" s="198"/>
      <c r="F62" s="202"/>
      <c r="G62" s="192"/>
      <c r="H62" s="192"/>
    </row>
    <row r="63" spans="1:256" s="191" customFormat="1" ht="12" x14ac:dyDescent="0.2">
      <c r="A63" s="197"/>
      <c r="B63" s="251" t="s">
        <v>487</v>
      </c>
      <c r="C63" s="250"/>
      <c r="D63" s="249"/>
      <c r="E63" s="198"/>
      <c r="F63" s="202"/>
      <c r="G63" s="192"/>
      <c r="H63" s="192"/>
    </row>
    <row r="64" spans="1:256" s="191" customFormat="1" ht="12" x14ac:dyDescent="0.2">
      <c r="A64" s="197"/>
      <c r="B64" s="251" t="s">
        <v>486</v>
      </c>
      <c r="C64" s="250"/>
      <c r="D64" s="249"/>
      <c r="E64" s="198"/>
      <c r="F64" s="202"/>
      <c r="G64" s="192"/>
      <c r="H64" s="192"/>
    </row>
    <row r="65" spans="1:8" s="191" customFormat="1" ht="12" x14ac:dyDescent="0.2">
      <c r="A65" s="197"/>
      <c r="B65" s="251"/>
      <c r="C65" s="237" t="s">
        <v>85</v>
      </c>
      <c r="D65" s="221">
        <v>1100</v>
      </c>
      <c r="E65" s="235"/>
      <c r="F65" s="213">
        <f>+D65*E65</f>
        <v>0</v>
      </c>
      <c r="G65" s="192"/>
      <c r="H65" s="192"/>
    </row>
    <row r="66" spans="1:8" s="191" customFormat="1" ht="12" x14ac:dyDescent="0.2">
      <c r="A66" s="197"/>
      <c r="B66" s="251"/>
      <c r="C66" s="250"/>
      <c r="D66" s="249"/>
      <c r="E66" s="198"/>
      <c r="F66" s="202"/>
      <c r="G66" s="192"/>
      <c r="H66" s="192"/>
    </row>
    <row r="67" spans="1:8" s="191" customFormat="1" ht="48.75" customHeight="1" x14ac:dyDescent="0.2">
      <c r="A67" s="197" t="s">
        <v>485</v>
      </c>
      <c r="B67" s="251" t="s">
        <v>484</v>
      </c>
      <c r="C67" s="250"/>
      <c r="D67" s="249"/>
      <c r="E67" s="198"/>
      <c r="F67" s="202"/>
      <c r="G67" s="192"/>
      <c r="H67" s="192"/>
    </row>
    <row r="68" spans="1:8" s="191" customFormat="1" ht="12" x14ac:dyDescent="0.2">
      <c r="A68" s="197"/>
      <c r="B68" s="251"/>
      <c r="C68" s="237" t="s">
        <v>85</v>
      </c>
      <c r="D68" s="221">
        <v>1100</v>
      </c>
      <c r="E68" s="235"/>
      <c r="F68" s="213">
        <f>+D68*E68</f>
        <v>0</v>
      </c>
      <c r="G68" s="192"/>
      <c r="H68" s="192"/>
    </row>
    <row r="69" spans="1:8" s="191" customFormat="1" ht="12" x14ac:dyDescent="0.2">
      <c r="A69" s="197"/>
      <c r="B69" s="251"/>
      <c r="C69" s="250"/>
      <c r="D69" s="249"/>
      <c r="E69" s="198"/>
      <c r="F69" s="202"/>
      <c r="G69" s="192"/>
      <c r="H69" s="192"/>
    </row>
    <row r="70" spans="1:8" s="191" customFormat="1" ht="36" customHeight="1" x14ac:dyDescent="0.2">
      <c r="A70" s="197" t="s">
        <v>229</v>
      </c>
      <c r="B70" s="251" t="s">
        <v>483</v>
      </c>
      <c r="C70" s="250"/>
      <c r="D70" s="249"/>
      <c r="E70" s="198"/>
      <c r="F70" s="202"/>
      <c r="G70" s="192"/>
      <c r="H70" s="192"/>
    </row>
    <row r="71" spans="1:8" s="191" customFormat="1" ht="12" x14ac:dyDescent="0.2">
      <c r="A71" s="197"/>
      <c r="B71" s="251"/>
      <c r="C71" s="237" t="s">
        <v>85</v>
      </c>
      <c r="D71" s="221">
        <v>1100</v>
      </c>
      <c r="E71" s="235"/>
      <c r="F71" s="213">
        <f>+D71*E71</f>
        <v>0</v>
      </c>
      <c r="G71" s="192"/>
      <c r="H71" s="192"/>
    </row>
    <row r="72" spans="1:8" s="191" customFormat="1" ht="12" x14ac:dyDescent="0.2">
      <c r="A72" s="197"/>
      <c r="B72" s="251"/>
      <c r="C72" s="250"/>
      <c r="D72" s="249"/>
      <c r="E72" s="198"/>
      <c r="F72" s="202"/>
      <c r="G72" s="192"/>
      <c r="H72" s="192"/>
    </row>
    <row r="73" spans="1:8" s="191" customFormat="1" ht="12" x14ac:dyDescent="0.2">
      <c r="A73" s="225" t="s">
        <v>225</v>
      </c>
      <c r="B73" s="209" t="s">
        <v>557</v>
      </c>
      <c r="C73" s="208"/>
      <c r="D73" s="207"/>
      <c r="E73" s="206"/>
      <c r="F73" s="206"/>
      <c r="G73" s="192"/>
      <c r="H73" s="192"/>
    </row>
    <row r="74" spans="1:8" s="191" customFormat="1" ht="12" x14ac:dyDescent="0.2">
      <c r="A74" s="197"/>
      <c r="B74" s="209" t="s">
        <v>482</v>
      </c>
      <c r="C74" s="208"/>
      <c r="D74" s="207"/>
      <c r="E74" s="206"/>
      <c r="F74" s="206"/>
      <c r="G74" s="192"/>
      <c r="H74" s="192"/>
    </row>
    <row r="75" spans="1:8" s="191" customFormat="1" ht="12" x14ac:dyDescent="0.2">
      <c r="A75" s="197"/>
      <c r="B75" s="209" t="s">
        <v>481</v>
      </c>
      <c r="C75" s="208"/>
      <c r="D75" s="207"/>
      <c r="E75" s="206"/>
      <c r="F75" s="206"/>
      <c r="G75" s="192"/>
      <c r="H75" s="192"/>
    </row>
    <row r="76" spans="1:8" s="191" customFormat="1" ht="12" x14ac:dyDescent="0.2">
      <c r="A76" s="197"/>
      <c r="B76" s="209"/>
      <c r="C76" s="208"/>
      <c r="D76" s="207"/>
      <c r="E76" s="206"/>
      <c r="F76" s="206"/>
      <c r="G76" s="192"/>
      <c r="H76" s="192"/>
    </row>
    <row r="77" spans="1:8" s="191" customFormat="1" ht="12" x14ac:dyDescent="0.2">
      <c r="A77" s="197"/>
      <c r="B77" s="209" t="s">
        <v>558</v>
      </c>
      <c r="C77" s="215" t="s">
        <v>290</v>
      </c>
      <c r="D77" s="214">
        <v>1100</v>
      </c>
      <c r="E77" s="241"/>
      <c r="F77" s="213">
        <f>+D77*E77</f>
        <v>0</v>
      </c>
      <c r="G77" s="192"/>
      <c r="H77" s="192"/>
    </row>
    <row r="78" spans="1:8" s="191" customFormat="1" ht="12" x14ac:dyDescent="0.2">
      <c r="A78" s="197"/>
      <c r="B78" s="209" t="s">
        <v>559</v>
      </c>
      <c r="C78" s="215" t="s">
        <v>290</v>
      </c>
      <c r="D78" s="214">
        <v>1000</v>
      </c>
      <c r="E78" s="241"/>
      <c r="F78" s="213">
        <f>+D78*E78</f>
        <v>0</v>
      </c>
      <c r="G78" s="192"/>
      <c r="H78" s="192"/>
    </row>
    <row r="79" spans="1:8" s="191" customFormat="1" ht="12" x14ac:dyDescent="0.2">
      <c r="A79" s="197"/>
      <c r="B79" s="209"/>
      <c r="C79" s="208"/>
      <c r="D79" s="207"/>
      <c r="E79" s="206"/>
      <c r="F79" s="206"/>
      <c r="G79" s="192"/>
      <c r="H79" s="192"/>
    </row>
    <row r="80" spans="1:8" s="191" customFormat="1" ht="12" x14ac:dyDescent="0.2">
      <c r="A80" s="225" t="s">
        <v>223</v>
      </c>
      <c r="B80" s="209" t="s">
        <v>480</v>
      </c>
      <c r="C80" s="208"/>
      <c r="D80" s="207"/>
      <c r="E80" s="206"/>
      <c r="F80" s="206"/>
      <c r="G80" s="192"/>
      <c r="H80" s="192"/>
    </row>
    <row r="81" spans="1:8" s="191" customFormat="1" ht="12" x14ac:dyDescent="0.2">
      <c r="A81" s="225"/>
      <c r="B81" s="209" t="s">
        <v>479</v>
      </c>
      <c r="C81" s="208"/>
      <c r="D81" s="207"/>
      <c r="E81" s="206"/>
      <c r="F81" s="206"/>
      <c r="G81" s="192"/>
      <c r="H81" s="192"/>
    </row>
    <row r="82" spans="1:8" s="191" customFormat="1" ht="12" x14ac:dyDescent="0.2">
      <c r="A82" s="225"/>
      <c r="B82" s="248"/>
      <c r="C82" s="218" t="s">
        <v>85</v>
      </c>
      <c r="D82" s="217">
        <v>225</v>
      </c>
      <c r="E82" s="213"/>
      <c r="F82" s="213">
        <f>+D82*E82</f>
        <v>0</v>
      </c>
      <c r="G82" s="192"/>
      <c r="H82" s="192"/>
    </row>
    <row r="83" spans="1:8" s="191" customFormat="1" ht="12" x14ac:dyDescent="0.2">
      <c r="A83" s="225"/>
      <c r="B83" s="209"/>
      <c r="C83" s="211"/>
      <c r="D83" s="247"/>
      <c r="E83" s="239"/>
      <c r="F83" s="246"/>
      <c r="G83" s="192"/>
      <c r="H83" s="192"/>
    </row>
    <row r="84" spans="1:8" s="191" customFormat="1" ht="12" x14ac:dyDescent="0.2">
      <c r="A84" s="210" t="s">
        <v>219</v>
      </c>
      <c r="B84" s="245" t="s">
        <v>478</v>
      </c>
      <c r="C84" s="243"/>
      <c r="D84" s="207"/>
      <c r="E84" s="239"/>
      <c r="F84" s="239"/>
      <c r="G84" s="192"/>
      <c r="H84" s="192"/>
    </row>
    <row r="85" spans="1:8" s="191" customFormat="1" ht="12" x14ac:dyDescent="0.2">
      <c r="A85" s="225"/>
      <c r="B85" s="244" t="s">
        <v>477</v>
      </c>
      <c r="C85" s="243"/>
      <c r="D85" s="207"/>
      <c r="E85" s="239"/>
      <c r="F85" s="239"/>
      <c r="G85" s="192"/>
      <c r="H85" s="192"/>
    </row>
    <row r="86" spans="1:8" s="191" customFormat="1" ht="12" x14ac:dyDescent="0.2">
      <c r="A86" s="225"/>
      <c r="B86" s="244" t="s">
        <v>476</v>
      </c>
      <c r="C86" s="243"/>
      <c r="D86" s="207"/>
      <c r="E86" s="239"/>
      <c r="F86" s="239"/>
      <c r="G86" s="192"/>
      <c r="H86" s="192"/>
    </row>
    <row r="87" spans="1:8" s="191" customFormat="1" ht="12" x14ac:dyDescent="0.2">
      <c r="A87" s="197"/>
      <c r="B87" s="244" t="s">
        <v>475</v>
      </c>
      <c r="C87" s="243"/>
      <c r="D87" s="207"/>
      <c r="E87" s="239"/>
      <c r="F87" s="239"/>
      <c r="G87" s="192"/>
      <c r="H87" s="192"/>
    </row>
    <row r="88" spans="1:8" s="191" customFormat="1" ht="12" x14ac:dyDescent="0.2">
      <c r="A88" s="225"/>
      <c r="B88" s="196"/>
      <c r="C88" s="242" t="s">
        <v>290</v>
      </c>
      <c r="D88" s="214">
        <v>420</v>
      </c>
      <c r="E88" s="241"/>
      <c r="F88" s="213">
        <f>+D88*E88</f>
        <v>0</v>
      </c>
      <c r="G88" s="192"/>
      <c r="H88" s="192"/>
    </row>
    <row r="89" spans="1:8" s="191" customFormat="1" ht="12" x14ac:dyDescent="0.2">
      <c r="A89" s="225"/>
      <c r="B89" s="196"/>
      <c r="C89" s="240"/>
      <c r="D89" s="207"/>
      <c r="E89" s="239"/>
      <c r="F89" s="239"/>
      <c r="G89" s="192"/>
      <c r="H89" s="192"/>
    </row>
    <row r="90" spans="1:8" s="191" customFormat="1" ht="12" x14ac:dyDescent="0.2">
      <c r="A90" s="197" t="s">
        <v>217</v>
      </c>
      <c r="B90" s="196" t="s">
        <v>474</v>
      </c>
      <c r="C90" s="195"/>
      <c r="D90" s="234"/>
      <c r="E90" s="193"/>
      <c r="F90" s="193"/>
      <c r="G90" s="192"/>
      <c r="H90" s="192"/>
    </row>
    <row r="91" spans="1:8" s="191" customFormat="1" ht="12" x14ac:dyDescent="0.2">
      <c r="A91" s="225"/>
      <c r="B91" s="238" t="s">
        <v>473</v>
      </c>
      <c r="C91" s="208"/>
      <c r="D91" s="207"/>
      <c r="E91" s="206"/>
      <c r="F91" s="206"/>
      <c r="G91" s="192"/>
      <c r="H91" s="192"/>
    </row>
    <row r="92" spans="1:8" s="191" customFormat="1" ht="12" x14ac:dyDescent="0.2">
      <c r="A92" s="210"/>
      <c r="B92" s="238" t="s">
        <v>469</v>
      </c>
      <c r="C92" s="208"/>
      <c r="D92" s="207"/>
      <c r="E92" s="206"/>
      <c r="F92" s="206"/>
      <c r="G92" s="192"/>
      <c r="H92" s="192"/>
    </row>
    <row r="93" spans="1:8" s="191" customFormat="1" ht="12" x14ac:dyDescent="0.2">
      <c r="A93" s="225"/>
      <c r="B93" s="238" t="s">
        <v>472</v>
      </c>
      <c r="C93" s="208"/>
      <c r="D93" s="207"/>
      <c r="E93" s="206"/>
      <c r="F93" s="206"/>
      <c r="G93" s="192"/>
      <c r="H93" s="192"/>
    </row>
    <row r="94" spans="1:8" s="191" customFormat="1" ht="12" x14ac:dyDescent="0.2">
      <c r="A94" s="225"/>
      <c r="B94" s="238"/>
      <c r="C94" s="208"/>
      <c r="D94" s="207"/>
      <c r="E94" s="206"/>
      <c r="F94" s="206"/>
      <c r="G94" s="192"/>
      <c r="H94" s="192"/>
    </row>
    <row r="95" spans="1:8" s="191" customFormat="1" ht="12" x14ac:dyDescent="0.2">
      <c r="A95" s="225"/>
      <c r="B95" s="209"/>
      <c r="C95" s="215" t="s">
        <v>290</v>
      </c>
      <c r="D95" s="214">
        <v>1590</v>
      </c>
      <c r="E95" s="213"/>
      <c r="F95" s="213">
        <f>+D95*E95</f>
        <v>0</v>
      </c>
      <c r="G95" s="192"/>
      <c r="H95" s="192"/>
    </row>
    <row r="96" spans="1:8" s="191" customFormat="1" ht="12" x14ac:dyDescent="0.2">
      <c r="A96" s="225"/>
      <c r="B96" s="238"/>
      <c r="C96" s="208"/>
      <c r="D96" s="207"/>
      <c r="E96" s="206"/>
      <c r="F96" s="206"/>
      <c r="G96" s="192"/>
      <c r="H96" s="192"/>
    </row>
    <row r="97" spans="1:8" s="191" customFormat="1" ht="12" x14ac:dyDescent="0.2">
      <c r="A97" s="225" t="s">
        <v>212</v>
      </c>
      <c r="B97" s="196" t="s">
        <v>471</v>
      </c>
      <c r="C97" s="208"/>
      <c r="D97" s="207"/>
      <c r="E97" s="206"/>
      <c r="F97" s="206"/>
      <c r="G97" s="192"/>
      <c r="H97" s="192"/>
    </row>
    <row r="98" spans="1:8" s="191" customFormat="1" ht="12" x14ac:dyDescent="0.2">
      <c r="A98" s="225"/>
      <c r="B98" s="238" t="s">
        <v>470</v>
      </c>
      <c r="C98" s="208"/>
      <c r="D98" s="207"/>
      <c r="E98" s="206"/>
      <c r="F98" s="206"/>
      <c r="G98" s="192"/>
      <c r="H98" s="192"/>
    </row>
    <row r="99" spans="1:8" s="191" customFormat="1" ht="12" x14ac:dyDescent="0.2">
      <c r="A99" s="225"/>
      <c r="B99" s="238" t="s">
        <v>469</v>
      </c>
      <c r="C99" s="208"/>
      <c r="D99" s="207"/>
      <c r="E99" s="206"/>
      <c r="F99" s="206"/>
      <c r="G99" s="192"/>
      <c r="H99" s="192"/>
    </row>
    <row r="100" spans="1:8" s="191" customFormat="1" ht="12" x14ac:dyDescent="0.2">
      <c r="A100" s="210"/>
      <c r="B100" s="196"/>
      <c r="C100" s="237" t="s">
        <v>290</v>
      </c>
      <c r="D100" s="236">
        <v>350</v>
      </c>
      <c r="E100" s="235"/>
      <c r="F100" s="213">
        <f>+D100*E100</f>
        <v>0</v>
      </c>
      <c r="G100" s="192"/>
      <c r="H100" s="192"/>
    </row>
    <row r="101" spans="1:8" s="191" customFormat="1" ht="12" x14ac:dyDescent="0.2">
      <c r="A101" s="210"/>
      <c r="B101" s="196"/>
      <c r="C101" s="195"/>
      <c r="D101" s="234"/>
      <c r="E101" s="193"/>
      <c r="F101" s="193"/>
      <c r="G101" s="192"/>
      <c r="H101" s="192"/>
    </row>
    <row r="102" spans="1:8" s="191" customFormat="1" ht="12" x14ac:dyDescent="0.2">
      <c r="A102" s="230" t="s">
        <v>468</v>
      </c>
      <c r="B102" s="229" t="s">
        <v>467</v>
      </c>
      <c r="C102" s="228"/>
      <c r="D102" s="227"/>
      <c r="E102" s="226"/>
      <c r="F102" s="226"/>
      <c r="G102" s="192"/>
      <c r="H102" s="192"/>
    </row>
    <row r="103" spans="1:8" s="191" customFormat="1" ht="12" x14ac:dyDescent="0.2">
      <c r="A103" s="230"/>
      <c r="B103" s="229" t="s">
        <v>466</v>
      </c>
      <c r="C103" s="228"/>
      <c r="D103" s="227"/>
      <c r="E103" s="226"/>
      <c r="F103" s="226"/>
      <c r="G103" s="192"/>
      <c r="H103" s="192"/>
    </row>
    <row r="104" spans="1:8" s="191" customFormat="1" ht="12" x14ac:dyDescent="0.2">
      <c r="A104" s="230"/>
      <c r="B104" s="229" t="s">
        <v>465</v>
      </c>
      <c r="C104" s="228"/>
      <c r="D104" s="227"/>
      <c r="E104" s="226"/>
      <c r="F104" s="226"/>
      <c r="G104" s="192"/>
      <c r="H104" s="192"/>
    </row>
    <row r="105" spans="1:8" s="191" customFormat="1" ht="12" x14ac:dyDescent="0.2">
      <c r="A105" s="230"/>
      <c r="B105" s="229" t="s">
        <v>464</v>
      </c>
      <c r="C105" s="228"/>
      <c r="D105" s="227"/>
      <c r="E105" s="226"/>
      <c r="F105" s="226"/>
      <c r="G105" s="192"/>
      <c r="H105" s="192"/>
    </row>
    <row r="106" spans="1:8" s="191" customFormat="1" ht="12" x14ac:dyDescent="0.2">
      <c r="A106" s="230"/>
      <c r="B106" s="229"/>
      <c r="C106" s="228"/>
      <c r="D106" s="227"/>
      <c r="E106" s="226"/>
      <c r="F106" s="226"/>
      <c r="G106" s="192"/>
      <c r="H106" s="192"/>
    </row>
    <row r="107" spans="1:8" s="191" customFormat="1" ht="12" x14ac:dyDescent="0.2">
      <c r="A107" s="230"/>
      <c r="B107" s="229" t="s">
        <v>463</v>
      </c>
      <c r="C107" s="233" t="s">
        <v>115</v>
      </c>
      <c r="D107" s="232">
        <v>266</v>
      </c>
      <c r="E107" s="231"/>
      <c r="F107" s="213">
        <f>+D107*E107</f>
        <v>0</v>
      </c>
      <c r="G107" s="192"/>
      <c r="H107" s="192"/>
    </row>
    <row r="108" spans="1:8" s="191" customFormat="1" ht="12" x14ac:dyDescent="0.2">
      <c r="A108" s="230"/>
      <c r="B108" s="229" t="s">
        <v>462</v>
      </c>
      <c r="C108" s="233" t="s">
        <v>115</v>
      </c>
      <c r="D108" s="232">
        <v>16</v>
      </c>
      <c r="E108" s="231"/>
      <c r="F108" s="213">
        <f>+D108*E108</f>
        <v>0</v>
      </c>
      <c r="G108" s="192"/>
      <c r="H108" s="192"/>
    </row>
    <row r="109" spans="1:8" s="191" customFormat="1" ht="12" x14ac:dyDescent="0.2">
      <c r="A109" s="230"/>
      <c r="B109" s="229" t="s">
        <v>461</v>
      </c>
      <c r="C109" s="233" t="s">
        <v>115</v>
      </c>
      <c r="D109" s="232">
        <v>32</v>
      </c>
      <c r="E109" s="231"/>
      <c r="F109" s="213">
        <f>+D109*E109</f>
        <v>0</v>
      </c>
      <c r="G109" s="192"/>
      <c r="H109" s="192"/>
    </row>
    <row r="110" spans="1:8" s="191" customFormat="1" ht="12" x14ac:dyDescent="0.2">
      <c r="A110" s="230"/>
      <c r="B110" s="229"/>
      <c r="C110" s="228"/>
      <c r="D110" s="227"/>
      <c r="E110" s="226"/>
      <c r="F110" s="206"/>
      <c r="G110" s="192"/>
      <c r="H110" s="192"/>
    </row>
    <row r="111" spans="1:8" s="191" customFormat="1" ht="12" x14ac:dyDescent="0.2">
      <c r="A111" s="225" t="s">
        <v>460</v>
      </c>
      <c r="B111" s="224" t="s">
        <v>425</v>
      </c>
      <c r="C111" s="195"/>
      <c r="D111" s="194"/>
      <c r="E111" s="193"/>
      <c r="F111" s="193"/>
      <c r="G111" s="192"/>
      <c r="H111" s="192"/>
    </row>
    <row r="112" spans="1:8" s="191" customFormat="1" ht="12" x14ac:dyDescent="0.2">
      <c r="A112" s="225"/>
      <c r="B112" s="224" t="s">
        <v>424</v>
      </c>
      <c r="C112" s="195"/>
      <c r="D112" s="194"/>
      <c r="E112" s="193"/>
      <c r="F112" s="193"/>
      <c r="G112" s="192"/>
      <c r="H112" s="192"/>
    </row>
    <row r="113" spans="1:8" s="191" customFormat="1" ht="12" x14ac:dyDescent="0.2">
      <c r="A113" s="225"/>
      <c r="B113" s="224" t="s">
        <v>459</v>
      </c>
      <c r="C113" s="195"/>
      <c r="D113" s="194"/>
      <c r="E113" s="193"/>
      <c r="F113" s="193"/>
      <c r="G113" s="192"/>
      <c r="H113" s="192"/>
    </row>
    <row r="114" spans="1:8" s="191" customFormat="1" ht="12" x14ac:dyDescent="0.2">
      <c r="A114" s="225"/>
      <c r="B114" s="224" t="s">
        <v>422</v>
      </c>
      <c r="C114" s="195"/>
      <c r="D114" s="194"/>
      <c r="E114" s="193"/>
      <c r="F114" s="193"/>
      <c r="G114" s="192"/>
      <c r="H114" s="192"/>
    </row>
    <row r="115" spans="1:8" s="191" customFormat="1" ht="12" x14ac:dyDescent="0.2">
      <c r="A115" s="225"/>
      <c r="B115" s="224" t="s">
        <v>421</v>
      </c>
      <c r="C115" s="195"/>
      <c r="D115" s="194"/>
      <c r="E115" s="193"/>
      <c r="F115" s="193"/>
      <c r="G115" s="192"/>
      <c r="H115" s="192"/>
    </row>
    <row r="116" spans="1:8" s="191" customFormat="1" ht="12" x14ac:dyDescent="0.2">
      <c r="A116" s="225"/>
      <c r="B116" s="224" t="s">
        <v>420</v>
      </c>
      <c r="C116" s="195"/>
      <c r="D116" s="194"/>
      <c r="E116" s="193"/>
      <c r="F116" s="193"/>
      <c r="G116" s="192"/>
      <c r="H116" s="192"/>
    </row>
    <row r="117" spans="1:8" s="191" customFormat="1" ht="12" x14ac:dyDescent="0.2">
      <c r="A117" s="225"/>
      <c r="B117" s="224" t="s">
        <v>419</v>
      </c>
      <c r="C117" s="195"/>
      <c r="D117" s="194"/>
      <c r="E117" s="193"/>
      <c r="F117" s="193"/>
      <c r="G117" s="192"/>
      <c r="H117" s="192"/>
    </row>
    <row r="118" spans="1:8" s="191" customFormat="1" ht="12" x14ac:dyDescent="0.2">
      <c r="A118" s="225"/>
      <c r="B118" s="224" t="s">
        <v>453</v>
      </c>
      <c r="C118" s="195"/>
      <c r="D118" s="194"/>
      <c r="E118" s="193"/>
      <c r="F118" s="193"/>
      <c r="G118" s="192"/>
      <c r="H118" s="192"/>
    </row>
    <row r="119" spans="1:8" s="191" customFormat="1" ht="12" x14ac:dyDescent="0.2">
      <c r="A119" s="225"/>
      <c r="B119" s="224"/>
      <c r="C119" s="195"/>
      <c r="D119" s="194"/>
      <c r="E119" s="193"/>
      <c r="F119" s="193"/>
      <c r="G119" s="192"/>
      <c r="H119" s="192"/>
    </row>
    <row r="120" spans="1:8" s="191" customFormat="1" ht="12" x14ac:dyDescent="0.2">
      <c r="A120" s="225"/>
      <c r="B120" s="224" t="s">
        <v>458</v>
      </c>
      <c r="C120" s="215" t="s">
        <v>39</v>
      </c>
      <c r="D120" s="214">
        <v>2</v>
      </c>
      <c r="E120" s="213"/>
      <c r="F120" s="213">
        <f>+D120*E120</f>
        <v>0</v>
      </c>
      <c r="G120" s="192"/>
      <c r="H120" s="192"/>
    </row>
    <row r="121" spans="1:8" s="191" customFormat="1" ht="12" x14ac:dyDescent="0.2">
      <c r="A121" s="225"/>
      <c r="B121" s="224"/>
      <c r="C121" s="211"/>
      <c r="D121" s="207"/>
      <c r="E121" s="206"/>
      <c r="F121" s="206"/>
      <c r="G121" s="192"/>
      <c r="H121" s="192"/>
    </row>
    <row r="122" spans="1:8" s="191" customFormat="1" ht="12" x14ac:dyDescent="0.2">
      <c r="A122" s="225" t="s">
        <v>457</v>
      </c>
      <c r="B122" s="224" t="s">
        <v>425</v>
      </c>
      <c r="C122" s="195"/>
      <c r="D122" s="194"/>
      <c r="E122" s="193"/>
      <c r="F122" s="193"/>
      <c r="G122" s="192"/>
      <c r="H122" s="192"/>
    </row>
    <row r="123" spans="1:8" s="191" customFormat="1" ht="12" x14ac:dyDescent="0.2">
      <c r="A123" s="225"/>
      <c r="B123" s="224" t="s">
        <v>424</v>
      </c>
      <c r="C123" s="195"/>
      <c r="D123" s="194"/>
      <c r="E123" s="193"/>
      <c r="F123" s="193"/>
      <c r="G123" s="192"/>
      <c r="H123" s="192"/>
    </row>
    <row r="124" spans="1:8" s="191" customFormat="1" ht="12" x14ac:dyDescent="0.2">
      <c r="A124" s="225"/>
      <c r="B124" s="224" t="s">
        <v>456</v>
      </c>
      <c r="C124" s="195"/>
      <c r="D124" s="194"/>
      <c r="E124" s="193"/>
      <c r="F124" s="193"/>
      <c r="G124" s="192"/>
      <c r="H124" s="192"/>
    </row>
    <row r="125" spans="1:8" s="191" customFormat="1" ht="12" x14ac:dyDescent="0.2">
      <c r="A125" s="225"/>
      <c r="B125" s="224" t="s">
        <v>422</v>
      </c>
      <c r="C125" s="195"/>
      <c r="D125" s="194"/>
      <c r="E125" s="193"/>
      <c r="F125" s="193"/>
      <c r="G125" s="192"/>
      <c r="H125" s="192"/>
    </row>
    <row r="126" spans="1:8" s="191" customFormat="1" ht="12" x14ac:dyDescent="0.2">
      <c r="A126" s="225"/>
      <c r="B126" s="224" t="s">
        <v>421</v>
      </c>
      <c r="C126" s="195"/>
      <c r="D126" s="194"/>
      <c r="E126" s="193"/>
      <c r="F126" s="193"/>
      <c r="G126" s="192"/>
      <c r="H126" s="192"/>
    </row>
    <row r="127" spans="1:8" s="191" customFormat="1" ht="12" x14ac:dyDescent="0.2">
      <c r="A127" s="225"/>
      <c r="B127" s="224" t="s">
        <v>420</v>
      </c>
      <c r="C127" s="195"/>
      <c r="D127" s="194"/>
      <c r="E127" s="193"/>
      <c r="F127" s="193"/>
      <c r="G127" s="192"/>
      <c r="H127" s="192"/>
    </row>
    <row r="128" spans="1:8" s="191" customFormat="1" ht="12" x14ac:dyDescent="0.2">
      <c r="A128" s="225"/>
      <c r="B128" s="224" t="s">
        <v>419</v>
      </c>
      <c r="C128" s="195"/>
      <c r="D128" s="194"/>
      <c r="E128" s="193"/>
      <c r="F128" s="193"/>
      <c r="G128" s="192"/>
      <c r="H128" s="192"/>
    </row>
    <row r="129" spans="1:8" s="191" customFormat="1" ht="12" x14ac:dyDescent="0.2">
      <c r="A129" s="225"/>
      <c r="B129" s="224" t="s">
        <v>453</v>
      </c>
      <c r="C129" s="195"/>
      <c r="D129" s="194"/>
      <c r="E129" s="193"/>
      <c r="F129" s="193"/>
      <c r="G129" s="192"/>
      <c r="H129" s="192"/>
    </row>
    <row r="130" spans="1:8" s="191" customFormat="1" ht="12" x14ac:dyDescent="0.2">
      <c r="A130" s="225"/>
      <c r="B130" s="224"/>
      <c r="C130" s="195"/>
      <c r="D130" s="194"/>
      <c r="E130" s="193"/>
      <c r="F130" s="193"/>
      <c r="G130" s="192"/>
      <c r="H130" s="192"/>
    </row>
    <row r="131" spans="1:8" s="191" customFormat="1" ht="12" x14ac:dyDescent="0.2">
      <c r="A131" s="225"/>
      <c r="B131" s="224" t="s">
        <v>455</v>
      </c>
      <c r="C131" s="215" t="s">
        <v>39</v>
      </c>
      <c r="D131" s="214">
        <v>2</v>
      </c>
      <c r="E131" s="213"/>
      <c r="F131" s="213">
        <f>+D131*E131</f>
        <v>0</v>
      </c>
      <c r="G131" s="192"/>
      <c r="H131" s="192"/>
    </row>
    <row r="132" spans="1:8" s="191" customFormat="1" ht="12" x14ac:dyDescent="0.2">
      <c r="A132" s="225"/>
      <c r="B132" s="224"/>
      <c r="C132" s="211"/>
      <c r="D132" s="207"/>
      <c r="E132" s="206"/>
      <c r="F132" s="206"/>
      <c r="G132" s="192"/>
      <c r="H132" s="192"/>
    </row>
    <row r="133" spans="1:8" s="191" customFormat="1" ht="12" x14ac:dyDescent="0.2">
      <c r="A133" s="225" t="s">
        <v>454</v>
      </c>
      <c r="B133" s="224" t="s">
        <v>425</v>
      </c>
      <c r="C133" s="195"/>
      <c r="D133" s="194"/>
      <c r="E133" s="193"/>
      <c r="F133" s="193"/>
      <c r="G133" s="192"/>
      <c r="H133" s="192"/>
    </row>
    <row r="134" spans="1:8" s="191" customFormat="1" ht="12" x14ac:dyDescent="0.2">
      <c r="A134" s="225"/>
      <c r="B134" s="224" t="s">
        <v>424</v>
      </c>
      <c r="C134" s="195"/>
      <c r="D134" s="194"/>
      <c r="E134" s="193"/>
      <c r="F134" s="193"/>
      <c r="G134" s="192"/>
      <c r="H134" s="192"/>
    </row>
    <row r="135" spans="1:8" s="191" customFormat="1" ht="12" x14ac:dyDescent="0.2">
      <c r="A135" s="225"/>
      <c r="B135" s="224" t="s">
        <v>423</v>
      </c>
      <c r="C135" s="195"/>
      <c r="D135" s="194"/>
      <c r="E135" s="193"/>
      <c r="F135" s="193"/>
      <c r="G135" s="192"/>
      <c r="H135" s="192"/>
    </row>
    <row r="136" spans="1:8" s="191" customFormat="1" ht="12" x14ac:dyDescent="0.2">
      <c r="A136" s="225"/>
      <c r="B136" s="224" t="s">
        <v>422</v>
      </c>
      <c r="C136" s="195"/>
      <c r="D136" s="194"/>
      <c r="E136" s="193"/>
      <c r="F136" s="193"/>
      <c r="G136" s="192"/>
      <c r="H136" s="192"/>
    </row>
    <row r="137" spans="1:8" s="191" customFormat="1" ht="12" x14ac:dyDescent="0.2">
      <c r="A137" s="225"/>
      <c r="B137" s="224" t="s">
        <v>421</v>
      </c>
      <c r="C137" s="195"/>
      <c r="D137" s="194"/>
      <c r="E137" s="193"/>
      <c r="F137" s="193"/>
      <c r="G137" s="192"/>
      <c r="H137" s="192"/>
    </row>
    <row r="138" spans="1:8" s="191" customFormat="1" ht="12" x14ac:dyDescent="0.2">
      <c r="A138" s="225"/>
      <c r="B138" s="224" t="s">
        <v>420</v>
      </c>
      <c r="C138" s="195"/>
      <c r="D138" s="194"/>
      <c r="E138" s="193"/>
      <c r="F138" s="193"/>
      <c r="G138" s="192"/>
      <c r="H138" s="192"/>
    </row>
    <row r="139" spans="1:8" s="191" customFormat="1" ht="12" x14ac:dyDescent="0.2">
      <c r="A139" s="225"/>
      <c r="B139" s="224" t="s">
        <v>419</v>
      </c>
      <c r="C139" s="195"/>
      <c r="D139" s="194"/>
      <c r="E139" s="193"/>
      <c r="F139" s="193"/>
      <c r="G139" s="192"/>
      <c r="H139" s="192"/>
    </row>
    <row r="140" spans="1:8" s="191" customFormat="1" ht="12" x14ac:dyDescent="0.2">
      <c r="A140" s="225"/>
      <c r="B140" s="224" t="s">
        <v>453</v>
      </c>
      <c r="C140" s="195"/>
      <c r="D140" s="194"/>
      <c r="E140" s="193"/>
      <c r="F140" s="193"/>
      <c r="G140" s="192"/>
      <c r="H140" s="192"/>
    </row>
    <row r="141" spans="1:8" s="191" customFormat="1" ht="12" x14ac:dyDescent="0.2">
      <c r="A141" s="225"/>
      <c r="B141" s="224"/>
      <c r="C141" s="195"/>
      <c r="D141" s="194"/>
      <c r="E141" s="193"/>
      <c r="F141" s="193"/>
      <c r="G141" s="192"/>
      <c r="H141" s="192"/>
    </row>
    <row r="142" spans="1:8" s="191" customFormat="1" ht="12" x14ac:dyDescent="0.2">
      <c r="A142" s="210"/>
      <c r="B142" s="224" t="s">
        <v>452</v>
      </c>
      <c r="C142" s="215" t="s">
        <v>39</v>
      </c>
      <c r="D142" s="214">
        <v>2</v>
      </c>
      <c r="E142" s="213"/>
      <c r="F142" s="213">
        <f>+D142*E142</f>
        <v>0</v>
      </c>
      <c r="G142" s="192"/>
      <c r="H142" s="192"/>
    </row>
    <row r="143" spans="1:8" s="191" customFormat="1" ht="12" x14ac:dyDescent="0.2">
      <c r="A143" s="210"/>
      <c r="B143" s="224"/>
      <c r="C143" s="223"/>
      <c r="D143" s="203"/>
      <c r="E143" s="202"/>
      <c r="F143" s="202"/>
      <c r="G143" s="192"/>
      <c r="H143" s="192"/>
    </row>
    <row r="144" spans="1:8" s="191" customFormat="1" ht="12" x14ac:dyDescent="0.2">
      <c r="A144" s="210"/>
      <c r="B144" s="224"/>
      <c r="C144" s="223"/>
      <c r="D144" s="203"/>
      <c r="E144" s="202"/>
      <c r="F144" s="202"/>
      <c r="G144" s="192"/>
      <c r="H144" s="192"/>
    </row>
    <row r="145" spans="1:8" s="191" customFormat="1" ht="12" x14ac:dyDescent="0.2">
      <c r="A145" s="210"/>
      <c r="B145" s="224"/>
      <c r="C145" s="223"/>
      <c r="D145" s="203"/>
      <c r="E145" s="202"/>
      <c r="F145" s="202"/>
      <c r="G145" s="192"/>
      <c r="H145" s="192"/>
    </row>
    <row r="146" spans="1:8" s="191" customFormat="1" ht="12" x14ac:dyDescent="0.2">
      <c r="A146" s="210" t="s">
        <v>451</v>
      </c>
      <c r="B146" s="224" t="s">
        <v>425</v>
      </c>
      <c r="C146" s="195"/>
      <c r="D146" s="194"/>
      <c r="E146" s="193"/>
      <c r="F146" s="193"/>
      <c r="G146" s="192"/>
      <c r="H146" s="192"/>
    </row>
    <row r="147" spans="1:8" s="191" customFormat="1" ht="12" x14ac:dyDescent="0.2">
      <c r="A147" s="210"/>
      <c r="B147" s="224" t="s">
        <v>424</v>
      </c>
      <c r="C147" s="195"/>
      <c r="D147" s="194"/>
      <c r="E147" s="193"/>
      <c r="F147" s="193"/>
      <c r="G147" s="192"/>
      <c r="H147" s="192"/>
    </row>
    <row r="148" spans="1:8" s="191" customFormat="1" ht="12" x14ac:dyDescent="0.2">
      <c r="A148" s="210"/>
      <c r="B148" s="224" t="s">
        <v>442</v>
      </c>
      <c r="C148" s="195"/>
      <c r="D148" s="194"/>
      <c r="E148" s="193"/>
      <c r="F148" s="193"/>
      <c r="G148" s="192"/>
      <c r="H148" s="192"/>
    </row>
    <row r="149" spans="1:8" s="191" customFormat="1" ht="12" x14ac:dyDescent="0.2">
      <c r="A149" s="210"/>
      <c r="B149" s="224" t="s">
        <v>422</v>
      </c>
      <c r="C149" s="195"/>
      <c r="D149" s="194"/>
      <c r="E149" s="193"/>
      <c r="F149" s="193"/>
      <c r="G149" s="192"/>
      <c r="H149" s="192"/>
    </row>
    <row r="150" spans="1:8" s="191" customFormat="1" ht="12" x14ac:dyDescent="0.2">
      <c r="A150" s="210"/>
      <c r="B150" s="224" t="s">
        <v>421</v>
      </c>
      <c r="C150" s="195"/>
      <c r="D150" s="194"/>
      <c r="E150" s="193"/>
      <c r="F150" s="193"/>
      <c r="G150" s="192"/>
      <c r="H150" s="192"/>
    </row>
    <row r="151" spans="1:8" s="191" customFormat="1" ht="12" x14ac:dyDescent="0.2">
      <c r="A151" s="210"/>
      <c r="B151" s="224" t="s">
        <v>420</v>
      </c>
      <c r="C151" s="195"/>
      <c r="D151" s="194"/>
      <c r="E151" s="193"/>
      <c r="F151" s="193"/>
      <c r="G151" s="192"/>
      <c r="H151" s="192"/>
    </row>
    <row r="152" spans="1:8" s="191" customFormat="1" ht="12" x14ac:dyDescent="0.2">
      <c r="A152" s="210"/>
      <c r="B152" s="224" t="s">
        <v>419</v>
      </c>
      <c r="C152" s="195"/>
      <c r="D152" s="194"/>
      <c r="E152" s="193"/>
      <c r="F152" s="193"/>
      <c r="G152" s="192"/>
      <c r="H152" s="192"/>
    </row>
    <row r="153" spans="1:8" s="191" customFormat="1" ht="12" x14ac:dyDescent="0.2">
      <c r="A153" s="210"/>
      <c r="B153" s="224" t="s">
        <v>436</v>
      </c>
      <c r="C153" s="195"/>
      <c r="D153" s="194"/>
      <c r="E153" s="193"/>
      <c r="F153" s="193"/>
      <c r="G153" s="192"/>
      <c r="H153" s="192"/>
    </row>
    <row r="154" spans="1:8" s="191" customFormat="1" ht="12" x14ac:dyDescent="0.2">
      <c r="A154" s="210"/>
      <c r="B154" s="224"/>
      <c r="C154" s="195"/>
      <c r="D154" s="194"/>
      <c r="E154" s="193"/>
      <c r="F154" s="193"/>
      <c r="G154" s="192"/>
      <c r="H154" s="192"/>
    </row>
    <row r="155" spans="1:8" s="191" customFormat="1" ht="12" x14ac:dyDescent="0.2">
      <c r="A155" s="210"/>
      <c r="B155" s="224" t="s">
        <v>450</v>
      </c>
      <c r="C155" s="215" t="s">
        <v>39</v>
      </c>
      <c r="D155" s="214">
        <v>1</v>
      </c>
      <c r="E155" s="213"/>
      <c r="F155" s="213">
        <f>+D155*E155</f>
        <v>0</v>
      </c>
      <c r="G155" s="192"/>
      <c r="H155" s="192"/>
    </row>
    <row r="156" spans="1:8" s="191" customFormat="1" ht="12" x14ac:dyDescent="0.2">
      <c r="A156" s="210"/>
      <c r="B156" s="224"/>
      <c r="C156" s="223"/>
      <c r="D156" s="203"/>
      <c r="E156" s="202"/>
      <c r="F156" s="202"/>
      <c r="G156" s="192"/>
      <c r="H156" s="192"/>
    </row>
    <row r="157" spans="1:8" s="191" customFormat="1" ht="12" x14ac:dyDescent="0.2">
      <c r="A157" s="210"/>
      <c r="B157" s="224"/>
      <c r="C157" s="223"/>
      <c r="D157" s="203"/>
      <c r="E157" s="202"/>
      <c r="F157" s="202"/>
      <c r="G157" s="192"/>
      <c r="H157" s="192"/>
    </row>
    <row r="158" spans="1:8" s="191" customFormat="1" ht="12" x14ac:dyDescent="0.2">
      <c r="A158" s="210"/>
      <c r="B158" s="224"/>
      <c r="C158" s="223"/>
      <c r="D158" s="203"/>
      <c r="E158" s="202"/>
      <c r="F158" s="202"/>
      <c r="G158" s="192"/>
      <c r="H158" s="192"/>
    </row>
    <row r="159" spans="1:8" s="191" customFormat="1" ht="12" x14ac:dyDescent="0.2">
      <c r="A159" s="210" t="s">
        <v>449</v>
      </c>
      <c r="B159" s="224" t="s">
        <v>425</v>
      </c>
      <c r="C159" s="195"/>
      <c r="D159" s="194"/>
      <c r="E159" s="193"/>
      <c r="F159" s="193"/>
      <c r="G159" s="192"/>
      <c r="H159" s="192"/>
    </row>
    <row r="160" spans="1:8" s="191" customFormat="1" ht="12" x14ac:dyDescent="0.2">
      <c r="A160" s="210"/>
      <c r="B160" s="224" t="s">
        <v>424</v>
      </c>
      <c r="C160" s="195"/>
      <c r="D160" s="194"/>
      <c r="E160" s="193"/>
      <c r="F160" s="193"/>
      <c r="G160" s="192"/>
      <c r="H160" s="192"/>
    </row>
    <row r="161" spans="1:8" s="191" customFormat="1" ht="12" x14ac:dyDescent="0.2">
      <c r="A161" s="210"/>
      <c r="B161" s="224" t="s">
        <v>442</v>
      </c>
      <c r="C161" s="195"/>
      <c r="D161" s="194"/>
      <c r="E161" s="193"/>
      <c r="F161" s="193"/>
      <c r="G161" s="192"/>
      <c r="H161" s="192"/>
    </row>
    <row r="162" spans="1:8" s="191" customFormat="1" ht="12" x14ac:dyDescent="0.2">
      <c r="A162" s="210"/>
      <c r="B162" s="224" t="s">
        <v>422</v>
      </c>
      <c r="C162" s="195"/>
      <c r="D162" s="194"/>
      <c r="E162" s="193"/>
      <c r="F162" s="193"/>
      <c r="G162" s="192"/>
      <c r="H162" s="192"/>
    </row>
    <row r="163" spans="1:8" s="191" customFormat="1" ht="12" x14ac:dyDescent="0.2">
      <c r="A163" s="210"/>
      <c r="B163" s="224" t="s">
        <v>421</v>
      </c>
      <c r="C163" s="195"/>
      <c r="D163" s="194"/>
      <c r="E163" s="193"/>
      <c r="F163" s="193"/>
      <c r="G163" s="192"/>
      <c r="H163" s="192"/>
    </row>
    <row r="164" spans="1:8" s="191" customFormat="1" ht="12" x14ac:dyDescent="0.2">
      <c r="A164" s="210"/>
      <c r="B164" s="224" t="s">
        <v>420</v>
      </c>
      <c r="C164" s="195"/>
      <c r="D164" s="194"/>
      <c r="E164" s="193"/>
      <c r="F164" s="193"/>
      <c r="G164" s="192"/>
      <c r="H164" s="192"/>
    </row>
    <row r="165" spans="1:8" s="191" customFormat="1" ht="12" x14ac:dyDescent="0.2">
      <c r="A165" s="210"/>
      <c r="B165" s="224" t="s">
        <v>419</v>
      </c>
      <c r="C165" s="195"/>
      <c r="D165" s="194"/>
      <c r="E165" s="193"/>
      <c r="F165" s="193"/>
      <c r="G165" s="192"/>
      <c r="H165" s="192"/>
    </row>
    <row r="166" spans="1:8" s="191" customFormat="1" ht="12" x14ac:dyDescent="0.2">
      <c r="A166" s="210"/>
      <c r="B166" s="224" t="s">
        <v>418</v>
      </c>
      <c r="C166" s="195"/>
      <c r="D166" s="194"/>
      <c r="E166" s="193"/>
      <c r="F166" s="193"/>
      <c r="G166" s="192"/>
      <c r="H166" s="192"/>
    </row>
    <row r="167" spans="1:8" s="191" customFormat="1" ht="12" x14ac:dyDescent="0.2">
      <c r="A167" s="210"/>
      <c r="B167" s="224" t="s">
        <v>448</v>
      </c>
      <c r="C167" s="195"/>
      <c r="D167" s="194"/>
      <c r="E167" s="193"/>
      <c r="F167" s="193"/>
      <c r="G167" s="192"/>
      <c r="H167" s="192"/>
    </row>
    <row r="168" spans="1:8" s="191" customFormat="1" ht="12" x14ac:dyDescent="0.2">
      <c r="A168" s="210"/>
      <c r="B168" s="224"/>
      <c r="C168" s="195"/>
      <c r="D168" s="194"/>
      <c r="E168" s="193"/>
      <c r="F168" s="193"/>
      <c r="G168" s="192"/>
      <c r="H168" s="192"/>
    </row>
    <row r="169" spans="1:8" s="191" customFormat="1" ht="12" x14ac:dyDescent="0.2">
      <c r="A169" s="210"/>
      <c r="B169" s="224" t="s">
        <v>447</v>
      </c>
      <c r="C169" s="215" t="s">
        <v>39</v>
      </c>
      <c r="D169" s="214">
        <v>1</v>
      </c>
      <c r="E169" s="213"/>
      <c r="F169" s="213">
        <f>+D169*E169</f>
        <v>0</v>
      </c>
      <c r="G169" s="192"/>
      <c r="H169" s="192"/>
    </row>
    <row r="170" spans="1:8" s="191" customFormat="1" ht="12" x14ac:dyDescent="0.2">
      <c r="A170" s="210"/>
      <c r="B170" s="224"/>
      <c r="C170" s="223"/>
      <c r="D170" s="203"/>
      <c r="E170" s="202"/>
      <c r="F170" s="202"/>
      <c r="G170" s="192"/>
      <c r="H170" s="192"/>
    </row>
    <row r="171" spans="1:8" s="191" customFormat="1" ht="12" x14ac:dyDescent="0.2">
      <c r="A171" s="210" t="s">
        <v>446</v>
      </c>
      <c r="B171" s="224" t="s">
        <v>425</v>
      </c>
      <c r="C171" s="195"/>
      <c r="D171" s="194"/>
      <c r="E171" s="193"/>
      <c r="F171" s="193"/>
      <c r="G171" s="192"/>
      <c r="H171" s="192"/>
    </row>
    <row r="172" spans="1:8" s="191" customFormat="1" ht="12" x14ac:dyDescent="0.2">
      <c r="A172" s="210"/>
      <c r="B172" s="224" t="s">
        <v>424</v>
      </c>
      <c r="C172" s="195"/>
      <c r="D172" s="194"/>
      <c r="E172" s="193"/>
      <c r="F172" s="193"/>
      <c r="G172" s="192"/>
      <c r="H172" s="192"/>
    </row>
    <row r="173" spans="1:8" s="191" customFormat="1" ht="12" x14ac:dyDescent="0.2">
      <c r="A173" s="210"/>
      <c r="B173" s="224" t="s">
        <v>442</v>
      </c>
      <c r="C173" s="195"/>
      <c r="D173" s="194"/>
      <c r="E173" s="193"/>
      <c r="F173" s="193"/>
      <c r="G173" s="192"/>
      <c r="H173" s="192"/>
    </row>
    <row r="174" spans="1:8" s="191" customFormat="1" ht="12" x14ac:dyDescent="0.2">
      <c r="A174" s="210"/>
      <c r="B174" s="224" t="s">
        <v>422</v>
      </c>
      <c r="C174" s="195"/>
      <c r="D174" s="194"/>
      <c r="E174" s="193"/>
      <c r="F174" s="193"/>
      <c r="G174" s="192"/>
      <c r="H174" s="192"/>
    </row>
    <row r="175" spans="1:8" s="191" customFormat="1" ht="12" x14ac:dyDescent="0.2">
      <c r="A175" s="210"/>
      <c r="B175" s="224" t="s">
        <v>421</v>
      </c>
      <c r="C175" s="195"/>
      <c r="D175" s="194"/>
      <c r="E175" s="193"/>
      <c r="F175" s="193"/>
      <c r="G175" s="192"/>
      <c r="H175" s="192"/>
    </row>
    <row r="176" spans="1:8" s="191" customFormat="1" ht="12" x14ac:dyDescent="0.2">
      <c r="A176" s="210"/>
      <c r="B176" s="224" t="s">
        <v>420</v>
      </c>
      <c r="C176" s="195"/>
      <c r="D176" s="194"/>
      <c r="E176" s="193"/>
      <c r="F176" s="193"/>
      <c r="G176" s="192"/>
      <c r="H176" s="192"/>
    </row>
    <row r="177" spans="1:8" s="191" customFormat="1" ht="12" x14ac:dyDescent="0.2">
      <c r="A177" s="210"/>
      <c r="B177" s="224" t="s">
        <v>419</v>
      </c>
      <c r="C177" s="195"/>
      <c r="D177" s="194"/>
      <c r="E177" s="193"/>
      <c r="F177" s="193"/>
      <c r="G177" s="192"/>
      <c r="H177" s="192"/>
    </row>
    <row r="178" spans="1:8" s="191" customFormat="1" ht="12" x14ac:dyDescent="0.2">
      <c r="A178" s="210"/>
      <c r="B178" s="224" t="s">
        <v>418</v>
      </c>
      <c r="C178" s="195"/>
      <c r="D178" s="194"/>
      <c r="E178" s="193"/>
      <c r="F178" s="193"/>
      <c r="G178" s="192"/>
      <c r="H178" s="192"/>
    </row>
    <row r="179" spans="1:8" s="191" customFormat="1" ht="12" x14ac:dyDescent="0.2">
      <c r="A179" s="210"/>
      <c r="B179" s="224" t="s">
        <v>445</v>
      </c>
      <c r="C179" s="195"/>
      <c r="D179" s="194"/>
      <c r="E179" s="193"/>
      <c r="F179" s="193"/>
      <c r="G179" s="192"/>
      <c r="H179" s="192"/>
    </row>
    <row r="180" spans="1:8" s="191" customFormat="1" ht="12" x14ac:dyDescent="0.2">
      <c r="A180" s="210"/>
      <c r="B180" s="224"/>
      <c r="C180" s="195"/>
      <c r="D180" s="194"/>
      <c r="E180" s="193"/>
      <c r="F180" s="193"/>
      <c r="G180" s="192"/>
      <c r="H180" s="192"/>
    </row>
    <row r="181" spans="1:8" s="191" customFormat="1" ht="12" x14ac:dyDescent="0.2">
      <c r="A181" s="210"/>
      <c r="B181" s="224" t="s">
        <v>444</v>
      </c>
      <c r="C181" s="215" t="s">
        <v>39</v>
      </c>
      <c r="D181" s="214">
        <v>1</v>
      </c>
      <c r="E181" s="213"/>
      <c r="F181" s="213">
        <f>+D181*E181</f>
        <v>0</v>
      </c>
      <c r="G181" s="192"/>
      <c r="H181" s="192"/>
    </row>
    <row r="182" spans="1:8" s="191" customFormat="1" ht="12" x14ac:dyDescent="0.2">
      <c r="A182" s="210"/>
      <c r="B182" s="224"/>
      <c r="C182" s="223"/>
      <c r="D182" s="203"/>
      <c r="E182" s="202"/>
      <c r="F182" s="202"/>
      <c r="G182" s="192"/>
      <c r="H182" s="192"/>
    </row>
    <row r="183" spans="1:8" s="191" customFormat="1" ht="12" x14ac:dyDescent="0.2">
      <c r="A183" s="210" t="s">
        <v>443</v>
      </c>
      <c r="B183" s="224" t="s">
        <v>425</v>
      </c>
      <c r="C183" s="195"/>
      <c r="D183" s="194"/>
      <c r="E183" s="193"/>
      <c r="F183" s="193"/>
      <c r="G183" s="192"/>
      <c r="H183" s="192"/>
    </row>
    <row r="184" spans="1:8" s="191" customFormat="1" ht="12" x14ac:dyDescent="0.2">
      <c r="A184" s="210"/>
      <c r="B184" s="224" t="s">
        <v>424</v>
      </c>
      <c r="C184" s="195"/>
      <c r="D184" s="194"/>
      <c r="E184" s="193"/>
      <c r="F184" s="193"/>
      <c r="G184" s="192"/>
      <c r="H184" s="192"/>
    </row>
    <row r="185" spans="1:8" s="191" customFormat="1" ht="12" x14ac:dyDescent="0.2">
      <c r="A185" s="210"/>
      <c r="B185" s="224" t="s">
        <v>442</v>
      </c>
      <c r="C185" s="195"/>
      <c r="D185" s="194"/>
      <c r="E185" s="193"/>
      <c r="F185" s="193"/>
      <c r="G185" s="192"/>
      <c r="H185" s="192"/>
    </row>
    <row r="186" spans="1:8" s="191" customFormat="1" ht="12" x14ac:dyDescent="0.2">
      <c r="A186" s="210"/>
      <c r="B186" s="224" t="s">
        <v>422</v>
      </c>
      <c r="C186" s="195"/>
      <c r="D186" s="194"/>
      <c r="E186" s="193"/>
      <c r="F186" s="193"/>
      <c r="G186" s="192"/>
      <c r="H186" s="192"/>
    </row>
    <row r="187" spans="1:8" s="191" customFormat="1" ht="12" x14ac:dyDescent="0.2">
      <c r="A187" s="210"/>
      <c r="B187" s="224" t="s">
        <v>421</v>
      </c>
      <c r="C187" s="195"/>
      <c r="D187" s="194"/>
      <c r="E187" s="193"/>
      <c r="F187" s="193"/>
      <c r="G187" s="192"/>
      <c r="H187" s="192"/>
    </row>
    <row r="188" spans="1:8" s="191" customFormat="1" ht="12" x14ac:dyDescent="0.2">
      <c r="A188" s="210"/>
      <c r="B188" s="224" t="s">
        <v>420</v>
      </c>
      <c r="C188" s="195"/>
      <c r="D188" s="194"/>
      <c r="E188" s="193"/>
      <c r="F188" s="193"/>
      <c r="G188" s="192"/>
      <c r="H188" s="192"/>
    </row>
    <row r="189" spans="1:8" s="191" customFormat="1" ht="12" x14ac:dyDescent="0.2">
      <c r="A189" s="210"/>
      <c r="B189" s="224" t="s">
        <v>419</v>
      </c>
      <c r="C189" s="195"/>
      <c r="D189" s="194"/>
      <c r="E189" s="193"/>
      <c r="F189" s="193"/>
      <c r="G189" s="192"/>
      <c r="H189" s="192"/>
    </row>
    <row r="190" spans="1:8" s="191" customFormat="1" ht="12" x14ac:dyDescent="0.2">
      <c r="A190" s="210"/>
      <c r="B190" s="224" t="s">
        <v>418</v>
      </c>
      <c r="C190" s="195"/>
      <c r="D190" s="194"/>
      <c r="E190" s="193"/>
      <c r="F190" s="193"/>
      <c r="G190" s="192"/>
      <c r="H190" s="192"/>
    </row>
    <row r="191" spans="1:8" s="191" customFormat="1" ht="12" x14ac:dyDescent="0.2">
      <c r="A191" s="210"/>
      <c r="B191" s="224" t="s">
        <v>428</v>
      </c>
      <c r="C191" s="195"/>
      <c r="D191" s="194"/>
      <c r="E191" s="193"/>
      <c r="F191" s="193"/>
      <c r="G191" s="192"/>
      <c r="H191" s="192"/>
    </row>
    <row r="192" spans="1:8" s="191" customFormat="1" ht="12" x14ac:dyDescent="0.2">
      <c r="A192" s="210"/>
      <c r="B192" s="224"/>
      <c r="C192" s="195"/>
      <c r="D192" s="194"/>
      <c r="E192" s="193"/>
      <c r="F192" s="193"/>
      <c r="G192" s="192"/>
      <c r="H192" s="192"/>
    </row>
    <row r="193" spans="1:8" s="191" customFormat="1" ht="12" x14ac:dyDescent="0.2">
      <c r="A193" s="210"/>
      <c r="B193" s="224" t="s">
        <v>441</v>
      </c>
      <c r="C193" s="215" t="s">
        <v>39</v>
      </c>
      <c r="D193" s="214">
        <v>1</v>
      </c>
      <c r="E193" s="213"/>
      <c r="F193" s="213">
        <f>+D193*E193</f>
        <v>0</v>
      </c>
      <c r="G193" s="192"/>
      <c r="H193" s="192"/>
    </row>
    <row r="194" spans="1:8" s="191" customFormat="1" ht="12" x14ac:dyDescent="0.2">
      <c r="A194" s="210"/>
      <c r="B194" s="224"/>
      <c r="C194" s="223"/>
      <c r="D194" s="203"/>
      <c r="E194" s="202"/>
      <c r="F194" s="202"/>
      <c r="G194" s="192"/>
      <c r="H194" s="192"/>
    </row>
    <row r="195" spans="1:8" s="191" customFormat="1" ht="12" x14ac:dyDescent="0.2">
      <c r="A195" s="210" t="s">
        <v>440</v>
      </c>
      <c r="B195" s="224" t="s">
        <v>425</v>
      </c>
      <c r="C195" s="195"/>
      <c r="D195" s="194"/>
      <c r="E195" s="193"/>
      <c r="F195" s="193"/>
      <c r="G195" s="192"/>
      <c r="H195" s="192"/>
    </row>
    <row r="196" spans="1:8" s="191" customFormat="1" ht="12" x14ac:dyDescent="0.2">
      <c r="A196" s="210"/>
      <c r="B196" s="224" t="s">
        <v>424</v>
      </c>
      <c r="C196" s="195"/>
      <c r="D196" s="194"/>
      <c r="E196" s="193"/>
      <c r="F196" s="193"/>
      <c r="G196" s="192"/>
      <c r="H196" s="192"/>
    </row>
    <row r="197" spans="1:8" s="191" customFormat="1" ht="12" x14ac:dyDescent="0.2">
      <c r="A197" s="210"/>
      <c r="B197" s="224" t="s">
        <v>437</v>
      </c>
      <c r="C197" s="195"/>
      <c r="D197" s="194"/>
      <c r="E197" s="193"/>
      <c r="F197" s="193"/>
      <c r="G197" s="192"/>
      <c r="H197" s="192"/>
    </row>
    <row r="198" spans="1:8" s="191" customFormat="1" ht="12" x14ac:dyDescent="0.2">
      <c r="A198" s="210"/>
      <c r="B198" s="224" t="s">
        <v>422</v>
      </c>
      <c r="C198" s="195"/>
      <c r="D198" s="194"/>
      <c r="E198" s="193"/>
      <c r="F198" s="193"/>
      <c r="G198" s="192"/>
      <c r="H198" s="192"/>
    </row>
    <row r="199" spans="1:8" s="191" customFormat="1" ht="12" x14ac:dyDescent="0.2">
      <c r="A199" s="210"/>
      <c r="B199" s="224" t="s">
        <v>421</v>
      </c>
      <c r="C199" s="195"/>
      <c r="D199" s="194"/>
      <c r="E199" s="193"/>
      <c r="F199" s="193"/>
      <c r="G199" s="192"/>
      <c r="H199" s="192"/>
    </row>
    <row r="200" spans="1:8" s="191" customFormat="1" ht="12" x14ac:dyDescent="0.2">
      <c r="A200" s="210"/>
      <c r="B200" s="224" t="s">
        <v>420</v>
      </c>
      <c r="C200" s="195"/>
      <c r="D200" s="194"/>
      <c r="E200" s="193"/>
      <c r="F200" s="193"/>
      <c r="G200" s="192"/>
      <c r="H200" s="192"/>
    </row>
    <row r="201" spans="1:8" s="191" customFormat="1" ht="12" x14ac:dyDescent="0.2">
      <c r="A201" s="210"/>
      <c r="B201" s="224" t="s">
        <v>419</v>
      </c>
      <c r="C201" s="195"/>
      <c r="D201" s="194"/>
      <c r="E201" s="193"/>
      <c r="F201" s="193"/>
      <c r="G201" s="192"/>
      <c r="H201" s="192"/>
    </row>
    <row r="202" spans="1:8" s="191" customFormat="1" ht="12" x14ac:dyDescent="0.2">
      <c r="A202" s="210"/>
      <c r="B202" s="224" t="s">
        <v>418</v>
      </c>
      <c r="C202" s="195"/>
      <c r="D202" s="194"/>
      <c r="E202" s="193"/>
      <c r="F202" s="193"/>
      <c r="G202" s="192"/>
      <c r="H202" s="192"/>
    </row>
    <row r="203" spans="1:8" s="191" customFormat="1" ht="12" x14ac:dyDescent="0.2">
      <c r="A203" s="210"/>
      <c r="B203" s="224" t="s">
        <v>432</v>
      </c>
      <c r="C203" s="195"/>
      <c r="D203" s="194"/>
      <c r="E203" s="193"/>
      <c r="F203" s="193"/>
      <c r="G203" s="192"/>
      <c r="H203" s="192"/>
    </row>
    <row r="204" spans="1:8" s="191" customFormat="1" ht="12" x14ac:dyDescent="0.2">
      <c r="A204" s="210"/>
      <c r="B204" s="224"/>
      <c r="C204" s="195"/>
      <c r="D204" s="194"/>
      <c r="E204" s="193"/>
      <c r="F204" s="193"/>
      <c r="G204" s="192"/>
      <c r="H204" s="192"/>
    </row>
    <row r="205" spans="1:8" s="191" customFormat="1" ht="12" x14ac:dyDescent="0.2">
      <c r="A205" s="210"/>
      <c r="B205" s="224" t="s">
        <v>439</v>
      </c>
      <c r="C205" s="215" t="s">
        <v>39</v>
      </c>
      <c r="D205" s="214">
        <v>1</v>
      </c>
      <c r="E205" s="213"/>
      <c r="F205" s="213">
        <f>+D205*E205</f>
        <v>0</v>
      </c>
      <c r="G205" s="192"/>
      <c r="H205" s="192"/>
    </row>
    <row r="206" spans="1:8" s="191" customFormat="1" ht="12" x14ac:dyDescent="0.2">
      <c r="A206" s="210"/>
      <c r="B206" s="224"/>
      <c r="C206" s="223"/>
      <c r="D206" s="203"/>
      <c r="E206" s="202"/>
      <c r="F206" s="202"/>
      <c r="G206" s="192"/>
      <c r="H206" s="192"/>
    </row>
    <row r="207" spans="1:8" s="191" customFormat="1" ht="12" x14ac:dyDescent="0.2">
      <c r="A207" s="210" t="s">
        <v>438</v>
      </c>
      <c r="B207" s="224" t="s">
        <v>425</v>
      </c>
      <c r="C207" s="195"/>
      <c r="D207" s="194"/>
      <c r="E207" s="193"/>
      <c r="F207" s="193"/>
      <c r="G207" s="192"/>
      <c r="H207" s="192"/>
    </row>
    <row r="208" spans="1:8" s="191" customFormat="1" ht="12" x14ac:dyDescent="0.2">
      <c r="A208" s="210"/>
      <c r="B208" s="224" t="s">
        <v>424</v>
      </c>
      <c r="C208" s="195"/>
      <c r="D208" s="194"/>
      <c r="E208" s="193"/>
      <c r="F208" s="193"/>
      <c r="G208" s="192"/>
      <c r="H208" s="192"/>
    </row>
    <row r="209" spans="1:8" s="191" customFormat="1" ht="12" x14ac:dyDescent="0.2">
      <c r="A209" s="210"/>
      <c r="B209" s="224" t="s">
        <v>437</v>
      </c>
      <c r="C209" s="195"/>
      <c r="D209" s="194"/>
      <c r="E209" s="193"/>
      <c r="F209" s="193"/>
      <c r="G209" s="192"/>
      <c r="H209" s="192"/>
    </row>
    <row r="210" spans="1:8" s="191" customFormat="1" ht="12" x14ac:dyDescent="0.2">
      <c r="A210" s="210"/>
      <c r="B210" s="224" t="s">
        <v>422</v>
      </c>
      <c r="C210" s="195"/>
      <c r="D210" s="194"/>
      <c r="E210" s="193"/>
      <c r="F210" s="193"/>
      <c r="G210" s="192"/>
      <c r="H210" s="192"/>
    </row>
    <row r="211" spans="1:8" s="191" customFormat="1" ht="12" x14ac:dyDescent="0.2">
      <c r="A211" s="210"/>
      <c r="B211" s="224" t="s">
        <v>421</v>
      </c>
      <c r="C211" s="195"/>
      <c r="D211" s="194"/>
      <c r="E211" s="193"/>
      <c r="F211" s="193"/>
      <c r="G211" s="192"/>
      <c r="H211" s="192"/>
    </row>
    <row r="212" spans="1:8" s="191" customFormat="1" ht="12" x14ac:dyDescent="0.2">
      <c r="A212" s="210"/>
      <c r="B212" s="224" t="s">
        <v>420</v>
      </c>
      <c r="C212" s="195"/>
      <c r="D212" s="194"/>
      <c r="E212" s="193"/>
      <c r="F212" s="193"/>
      <c r="G212" s="192"/>
      <c r="H212" s="192"/>
    </row>
    <row r="213" spans="1:8" s="191" customFormat="1" ht="12" x14ac:dyDescent="0.2">
      <c r="A213" s="210"/>
      <c r="B213" s="224" t="s">
        <v>419</v>
      </c>
      <c r="C213" s="195"/>
      <c r="D213" s="194"/>
      <c r="E213" s="193"/>
      <c r="F213" s="193"/>
      <c r="G213" s="192"/>
      <c r="H213" s="192"/>
    </row>
    <row r="214" spans="1:8" s="191" customFormat="1" ht="12" x14ac:dyDescent="0.2">
      <c r="A214" s="210"/>
      <c r="B214" s="224" t="s">
        <v>436</v>
      </c>
      <c r="C214" s="195"/>
      <c r="D214" s="194"/>
      <c r="E214" s="193"/>
      <c r="F214" s="193"/>
      <c r="G214" s="192"/>
      <c r="H214" s="192"/>
    </row>
    <row r="215" spans="1:8" s="191" customFormat="1" ht="12" x14ac:dyDescent="0.2">
      <c r="A215" s="210"/>
      <c r="B215" s="224"/>
      <c r="C215" s="195"/>
      <c r="D215" s="194"/>
      <c r="E215" s="193"/>
      <c r="F215" s="193"/>
      <c r="G215" s="192"/>
      <c r="H215" s="192"/>
    </row>
    <row r="216" spans="1:8" s="191" customFormat="1" ht="12" x14ac:dyDescent="0.2">
      <c r="A216" s="210"/>
      <c r="B216" s="224" t="s">
        <v>435</v>
      </c>
      <c r="C216" s="215" t="s">
        <v>39</v>
      </c>
      <c r="D216" s="214">
        <v>1</v>
      </c>
      <c r="E216" s="213"/>
      <c r="F216" s="213">
        <f>+D216*E216</f>
        <v>0</v>
      </c>
      <c r="G216" s="192"/>
      <c r="H216" s="192"/>
    </row>
    <row r="217" spans="1:8" s="191" customFormat="1" ht="12" x14ac:dyDescent="0.2">
      <c r="A217" s="210"/>
      <c r="B217" s="224"/>
      <c r="C217" s="223"/>
      <c r="D217" s="203"/>
      <c r="E217" s="202"/>
      <c r="F217" s="202"/>
      <c r="G217" s="192"/>
      <c r="H217" s="192"/>
    </row>
    <row r="218" spans="1:8" s="191" customFormat="1" ht="12" x14ac:dyDescent="0.2">
      <c r="A218" s="210"/>
      <c r="B218" s="224"/>
      <c r="C218" s="223"/>
      <c r="D218" s="203"/>
      <c r="E218" s="202"/>
      <c r="F218" s="202"/>
      <c r="G218" s="192"/>
      <c r="H218" s="192"/>
    </row>
    <row r="219" spans="1:8" s="191" customFormat="1" ht="12" x14ac:dyDescent="0.2">
      <c r="A219" s="210"/>
      <c r="B219" s="224"/>
      <c r="C219" s="223"/>
      <c r="D219" s="203"/>
      <c r="E219" s="202"/>
      <c r="F219" s="202"/>
      <c r="G219" s="192"/>
      <c r="H219" s="192"/>
    </row>
    <row r="220" spans="1:8" s="191" customFormat="1" ht="12" x14ac:dyDescent="0.2">
      <c r="A220" s="210" t="s">
        <v>434</v>
      </c>
      <c r="B220" s="224" t="s">
        <v>425</v>
      </c>
      <c r="C220" s="195"/>
      <c r="D220" s="194"/>
      <c r="E220" s="193"/>
      <c r="F220" s="193"/>
      <c r="G220" s="192"/>
      <c r="H220" s="192"/>
    </row>
    <row r="221" spans="1:8" s="191" customFormat="1" ht="12" x14ac:dyDescent="0.2">
      <c r="A221" s="210"/>
      <c r="B221" s="224" t="s">
        <v>424</v>
      </c>
      <c r="C221" s="195"/>
      <c r="D221" s="194"/>
      <c r="E221" s="193"/>
      <c r="F221" s="193"/>
      <c r="G221" s="192"/>
      <c r="H221" s="192"/>
    </row>
    <row r="222" spans="1:8" s="191" customFormat="1" ht="12" x14ac:dyDescent="0.2">
      <c r="A222" s="210"/>
      <c r="B222" s="224" t="s">
        <v>433</v>
      </c>
      <c r="C222" s="195"/>
      <c r="D222" s="194"/>
      <c r="E222" s="193"/>
      <c r="F222" s="193"/>
      <c r="G222" s="192"/>
      <c r="H222" s="192"/>
    </row>
    <row r="223" spans="1:8" s="191" customFormat="1" ht="12" x14ac:dyDescent="0.2">
      <c r="A223" s="210"/>
      <c r="B223" s="224" t="s">
        <v>422</v>
      </c>
      <c r="C223" s="195"/>
      <c r="D223" s="194"/>
      <c r="E223" s="193"/>
      <c r="F223" s="193"/>
      <c r="G223" s="192"/>
      <c r="H223" s="192"/>
    </row>
    <row r="224" spans="1:8" s="191" customFormat="1" ht="12" x14ac:dyDescent="0.2">
      <c r="A224" s="210"/>
      <c r="B224" s="224" t="s">
        <v>421</v>
      </c>
      <c r="C224" s="195"/>
      <c r="D224" s="194"/>
      <c r="E224" s="193"/>
      <c r="F224" s="193"/>
      <c r="G224" s="192"/>
      <c r="H224" s="192"/>
    </row>
    <row r="225" spans="1:8" s="191" customFormat="1" ht="12" x14ac:dyDescent="0.2">
      <c r="A225" s="210"/>
      <c r="B225" s="224" t="s">
        <v>420</v>
      </c>
      <c r="C225" s="195"/>
      <c r="D225" s="194"/>
      <c r="E225" s="193"/>
      <c r="F225" s="193"/>
      <c r="G225" s="192"/>
      <c r="H225" s="192"/>
    </row>
    <row r="226" spans="1:8" s="191" customFormat="1" ht="12" x14ac:dyDescent="0.2">
      <c r="A226" s="210"/>
      <c r="B226" s="224" t="s">
        <v>419</v>
      </c>
      <c r="C226" s="195"/>
      <c r="D226" s="194"/>
      <c r="E226" s="193"/>
      <c r="F226" s="193"/>
      <c r="G226" s="192"/>
      <c r="H226" s="192"/>
    </row>
    <row r="227" spans="1:8" s="191" customFormat="1" ht="12" x14ac:dyDescent="0.2">
      <c r="A227" s="210"/>
      <c r="B227" s="224" t="s">
        <v>418</v>
      </c>
      <c r="C227" s="195"/>
      <c r="D227" s="194"/>
      <c r="E227" s="193"/>
      <c r="F227" s="193"/>
      <c r="G227" s="192"/>
      <c r="H227" s="192"/>
    </row>
    <row r="228" spans="1:8" s="191" customFormat="1" ht="12" x14ac:dyDescent="0.2">
      <c r="A228" s="210"/>
      <c r="B228" s="224" t="s">
        <v>432</v>
      </c>
      <c r="C228" s="195"/>
      <c r="D228" s="194"/>
      <c r="E228" s="193"/>
      <c r="F228" s="193"/>
      <c r="G228" s="192"/>
      <c r="H228" s="192"/>
    </row>
    <row r="229" spans="1:8" s="191" customFormat="1" ht="12" x14ac:dyDescent="0.2">
      <c r="A229" s="210"/>
      <c r="B229" s="224"/>
      <c r="C229" s="195"/>
      <c r="D229" s="194"/>
      <c r="E229" s="193"/>
      <c r="F229" s="193"/>
      <c r="G229" s="192"/>
      <c r="H229" s="192"/>
    </row>
    <row r="230" spans="1:8" s="191" customFormat="1" ht="12" x14ac:dyDescent="0.2">
      <c r="A230" s="210"/>
      <c r="B230" s="224" t="s">
        <v>431</v>
      </c>
      <c r="C230" s="215" t="s">
        <v>39</v>
      </c>
      <c r="D230" s="214">
        <v>1</v>
      </c>
      <c r="E230" s="213"/>
      <c r="F230" s="213">
        <f>+D230*E230</f>
        <v>0</v>
      </c>
      <c r="G230" s="192"/>
      <c r="H230" s="192"/>
    </row>
    <row r="231" spans="1:8" s="191" customFormat="1" ht="12" x14ac:dyDescent="0.2">
      <c r="A231" s="210"/>
      <c r="B231" s="224"/>
      <c r="C231" s="223"/>
      <c r="D231" s="203"/>
      <c r="E231" s="202"/>
      <c r="F231" s="202"/>
      <c r="G231" s="192"/>
      <c r="H231" s="192"/>
    </row>
    <row r="232" spans="1:8" s="191" customFormat="1" ht="12" x14ac:dyDescent="0.2">
      <c r="A232" s="210" t="s">
        <v>430</v>
      </c>
      <c r="B232" s="224" t="s">
        <v>425</v>
      </c>
      <c r="C232" s="195"/>
      <c r="D232" s="194"/>
      <c r="E232" s="193"/>
      <c r="F232" s="193"/>
      <c r="G232" s="192"/>
      <c r="H232" s="192"/>
    </row>
    <row r="233" spans="1:8" s="191" customFormat="1" ht="12" x14ac:dyDescent="0.2">
      <c r="A233" s="210"/>
      <c r="B233" s="224" t="s">
        <v>424</v>
      </c>
      <c r="C233" s="195"/>
      <c r="D233" s="194"/>
      <c r="E233" s="193"/>
      <c r="F233" s="193"/>
      <c r="G233" s="192"/>
      <c r="H233" s="192"/>
    </row>
    <row r="234" spans="1:8" s="191" customFormat="1" ht="12" x14ac:dyDescent="0.2">
      <c r="A234" s="210"/>
      <c r="B234" s="224" t="s">
        <v>429</v>
      </c>
      <c r="C234" s="195"/>
      <c r="D234" s="194"/>
      <c r="E234" s="193"/>
      <c r="F234" s="193"/>
      <c r="G234" s="192"/>
      <c r="H234" s="192"/>
    </row>
    <row r="235" spans="1:8" s="191" customFormat="1" ht="12" x14ac:dyDescent="0.2">
      <c r="A235" s="210"/>
      <c r="B235" s="224" t="s">
        <v>422</v>
      </c>
      <c r="C235" s="195"/>
      <c r="D235" s="194"/>
      <c r="E235" s="193"/>
      <c r="F235" s="193"/>
      <c r="G235" s="192"/>
      <c r="H235" s="192"/>
    </row>
    <row r="236" spans="1:8" s="191" customFormat="1" ht="12" x14ac:dyDescent="0.2">
      <c r="A236" s="210"/>
      <c r="B236" s="224" t="s">
        <v>421</v>
      </c>
      <c r="C236" s="195"/>
      <c r="D236" s="194"/>
      <c r="E236" s="193"/>
      <c r="F236" s="193"/>
      <c r="G236" s="192"/>
      <c r="H236" s="192"/>
    </row>
    <row r="237" spans="1:8" s="191" customFormat="1" ht="12" x14ac:dyDescent="0.2">
      <c r="A237" s="210"/>
      <c r="B237" s="224" t="s">
        <v>420</v>
      </c>
      <c r="C237" s="195"/>
      <c r="D237" s="194"/>
      <c r="E237" s="193"/>
      <c r="F237" s="193"/>
      <c r="G237" s="192"/>
      <c r="H237" s="192"/>
    </row>
    <row r="238" spans="1:8" s="191" customFormat="1" ht="12" x14ac:dyDescent="0.2">
      <c r="A238" s="210"/>
      <c r="B238" s="224" t="s">
        <v>419</v>
      </c>
      <c r="C238" s="195"/>
      <c r="D238" s="194"/>
      <c r="E238" s="193"/>
      <c r="F238" s="193"/>
      <c r="G238" s="192"/>
      <c r="H238" s="192"/>
    </row>
    <row r="239" spans="1:8" s="191" customFormat="1" ht="12" x14ac:dyDescent="0.2">
      <c r="A239" s="210"/>
      <c r="B239" s="224" t="s">
        <v>418</v>
      </c>
      <c r="C239" s="195"/>
      <c r="D239" s="194"/>
      <c r="E239" s="193"/>
      <c r="F239" s="193"/>
      <c r="G239" s="192"/>
      <c r="H239" s="192"/>
    </row>
    <row r="240" spans="1:8" s="191" customFormat="1" ht="12" x14ac:dyDescent="0.2">
      <c r="A240" s="210"/>
      <c r="B240" s="224" t="s">
        <v>428</v>
      </c>
      <c r="C240" s="195"/>
      <c r="D240" s="194"/>
      <c r="E240" s="193"/>
      <c r="F240" s="193"/>
      <c r="G240" s="192"/>
      <c r="H240" s="192"/>
    </row>
    <row r="241" spans="1:8" s="191" customFormat="1" ht="12" x14ac:dyDescent="0.2">
      <c r="A241" s="210"/>
      <c r="B241" s="224"/>
      <c r="C241" s="195"/>
      <c r="D241" s="194"/>
      <c r="E241" s="193"/>
      <c r="F241" s="193"/>
      <c r="G241" s="192"/>
      <c r="H241" s="192"/>
    </row>
    <row r="242" spans="1:8" s="191" customFormat="1" ht="12" x14ac:dyDescent="0.2">
      <c r="A242" s="210"/>
      <c r="B242" s="224" t="s">
        <v>427</v>
      </c>
      <c r="C242" s="215" t="s">
        <v>39</v>
      </c>
      <c r="D242" s="214">
        <v>1</v>
      </c>
      <c r="E242" s="213"/>
      <c r="F242" s="213">
        <f>+D242*E242</f>
        <v>0</v>
      </c>
      <c r="G242" s="192"/>
      <c r="H242" s="192"/>
    </row>
    <row r="243" spans="1:8" s="191" customFormat="1" ht="12" x14ac:dyDescent="0.2">
      <c r="A243" s="210"/>
      <c r="B243" s="224"/>
      <c r="C243" s="223"/>
      <c r="D243" s="203"/>
      <c r="E243" s="202"/>
      <c r="F243" s="202"/>
      <c r="G243" s="192"/>
      <c r="H243" s="192"/>
    </row>
    <row r="244" spans="1:8" s="191" customFormat="1" ht="12" x14ac:dyDescent="0.2">
      <c r="A244" s="210" t="s">
        <v>426</v>
      </c>
      <c r="B244" s="224" t="s">
        <v>425</v>
      </c>
      <c r="C244" s="195"/>
      <c r="D244" s="194"/>
      <c r="E244" s="193"/>
      <c r="F244" s="193"/>
      <c r="G244" s="192"/>
      <c r="H244" s="192"/>
    </row>
    <row r="245" spans="1:8" s="191" customFormat="1" ht="12" x14ac:dyDescent="0.2">
      <c r="A245" s="210"/>
      <c r="B245" s="224" t="s">
        <v>424</v>
      </c>
      <c r="C245" s="195"/>
      <c r="D245" s="194"/>
      <c r="E245" s="193"/>
      <c r="F245" s="193"/>
      <c r="G245" s="192"/>
      <c r="H245" s="192"/>
    </row>
    <row r="246" spans="1:8" s="191" customFormat="1" ht="12" x14ac:dyDescent="0.2">
      <c r="A246" s="210"/>
      <c r="B246" s="224" t="s">
        <v>423</v>
      </c>
      <c r="C246" s="195"/>
      <c r="D246" s="194"/>
      <c r="E246" s="193"/>
      <c r="F246" s="193"/>
      <c r="G246" s="192"/>
      <c r="H246" s="192"/>
    </row>
    <row r="247" spans="1:8" s="191" customFormat="1" ht="12" x14ac:dyDescent="0.2">
      <c r="A247" s="210"/>
      <c r="B247" s="224" t="s">
        <v>422</v>
      </c>
      <c r="C247" s="195"/>
      <c r="D247" s="194"/>
      <c r="E247" s="193"/>
      <c r="F247" s="193"/>
      <c r="G247" s="192"/>
      <c r="H247" s="192"/>
    </row>
    <row r="248" spans="1:8" s="191" customFormat="1" ht="12" x14ac:dyDescent="0.2">
      <c r="A248" s="210"/>
      <c r="B248" s="224" t="s">
        <v>421</v>
      </c>
      <c r="C248" s="195"/>
      <c r="D248" s="194"/>
      <c r="E248" s="193"/>
      <c r="F248" s="193"/>
      <c r="G248" s="192"/>
      <c r="H248" s="192"/>
    </row>
    <row r="249" spans="1:8" s="191" customFormat="1" ht="12" x14ac:dyDescent="0.2">
      <c r="A249" s="210"/>
      <c r="B249" s="224" t="s">
        <v>420</v>
      </c>
      <c r="C249" s="195"/>
      <c r="D249" s="194"/>
      <c r="E249" s="193"/>
      <c r="F249" s="193"/>
      <c r="G249" s="192"/>
      <c r="H249" s="192"/>
    </row>
    <row r="250" spans="1:8" s="191" customFormat="1" ht="12" x14ac:dyDescent="0.2">
      <c r="A250" s="210"/>
      <c r="B250" s="224" t="s">
        <v>419</v>
      </c>
      <c r="C250" s="195"/>
      <c r="D250" s="194"/>
      <c r="E250" s="193"/>
      <c r="F250" s="193"/>
      <c r="G250" s="192"/>
      <c r="H250" s="192"/>
    </row>
    <row r="251" spans="1:8" s="191" customFormat="1" ht="12" x14ac:dyDescent="0.2">
      <c r="A251" s="210"/>
      <c r="B251" s="224" t="s">
        <v>418</v>
      </c>
      <c r="C251" s="195"/>
      <c r="D251" s="194"/>
      <c r="E251" s="193"/>
      <c r="F251" s="193"/>
      <c r="G251" s="192"/>
      <c r="H251" s="192"/>
    </row>
    <row r="252" spans="1:8" s="191" customFormat="1" ht="12" x14ac:dyDescent="0.2">
      <c r="A252" s="210"/>
      <c r="B252" s="224" t="s">
        <v>417</v>
      </c>
      <c r="C252" s="195"/>
      <c r="D252" s="194"/>
      <c r="E252" s="193"/>
      <c r="F252" s="193"/>
      <c r="G252" s="192"/>
      <c r="H252" s="192"/>
    </row>
    <row r="253" spans="1:8" s="191" customFormat="1" ht="12" x14ac:dyDescent="0.2">
      <c r="A253" s="210"/>
      <c r="B253" s="224"/>
      <c r="C253" s="195"/>
      <c r="D253" s="194"/>
      <c r="E253" s="193"/>
      <c r="F253" s="193"/>
      <c r="G253" s="192"/>
      <c r="H253" s="192"/>
    </row>
    <row r="254" spans="1:8" s="191" customFormat="1" ht="12" x14ac:dyDescent="0.2">
      <c r="A254" s="210"/>
      <c r="B254" s="224" t="s">
        <v>416</v>
      </c>
      <c r="C254" s="215" t="s">
        <v>39</v>
      </c>
      <c r="D254" s="214">
        <v>1</v>
      </c>
      <c r="E254" s="213"/>
      <c r="F254" s="213">
        <f>+D254*E254</f>
        <v>0</v>
      </c>
      <c r="G254" s="192"/>
      <c r="H254" s="192"/>
    </row>
    <row r="255" spans="1:8" s="191" customFormat="1" ht="12" x14ac:dyDescent="0.2">
      <c r="A255" s="210"/>
      <c r="B255" s="224"/>
      <c r="C255" s="223"/>
      <c r="D255" s="203"/>
      <c r="E255" s="202"/>
      <c r="F255" s="202"/>
      <c r="G255" s="192"/>
      <c r="H255" s="192"/>
    </row>
    <row r="256" spans="1:8" s="191" customFormat="1" ht="12" x14ac:dyDescent="0.2">
      <c r="A256" s="210" t="s">
        <v>415</v>
      </c>
      <c r="B256" s="224" t="s">
        <v>414</v>
      </c>
      <c r="C256" s="223"/>
      <c r="D256" s="203"/>
      <c r="E256" s="202"/>
      <c r="F256" s="202"/>
      <c r="G256" s="192"/>
      <c r="H256" s="192"/>
    </row>
    <row r="257" spans="1:8" s="191" customFormat="1" ht="12" x14ac:dyDescent="0.2">
      <c r="A257" s="210"/>
      <c r="B257" s="224" t="s">
        <v>413</v>
      </c>
      <c r="C257" s="223"/>
      <c r="D257" s="203"/>
      <c r="E257" s="202"/>
      <c r="F257" s="202"/>
      <c r="G257" s="192"/>
      <c r="H257" s="192"/>
    </row>
    <row r="258" spans="1:8" s="191" customFormat="1" ht="12" x14ac:dyDescent="0.2">
      <c r="A258" s="210"/>
      <c r="B258" s="224"/>
      <c r="C258" s="215" t="s">
        <v>290</v>
      </c>
      <c r="D258" s="214">
        <v>1.5</v>
      </c>
      <c r="E258" s="213"/>
      <c r="F258" s="213">
        <f>+D258*E258</f>
        <v>0</v>
      </c>
      <c r="G258" s="192"/>
      <c r="H258" s="192"/>
    </row>
    <row r="259" spans="1:8" s="191" customFormat="1" ht="12" x14ac:dyDescent="0.2">
      <c r="A259" s="210"/>
      <c r="B259" s="224"/>
      <c r="C259" s="223"/>
      <c r="D259" s="203"/>
      <c r="E259" s="202"/>
      <c r="F259" s="202"/>
      <c r="G259" s="192"/>
      <c r="H259" s="192"/>
    </row>
    <row r="260" spans="1:8" s="191" customFormat="1" ht="12" x14ac:dyDescent="0.2">
      <c r="A260" s="210" t="s">
        <v>412</v>
      </c>
      <c r="B260" s="224" t="s">
        <v>411</v>
      </c>
      <c r="C260" s="223"/>
      <c r="D260" s="203"/>
      <c r="E260" s="202"/>
      <c r="F260" s="202"/>
      <c r="G260" s="192"/>
      <c r="H260" s="192"/>
    </row>
    <row r="261" spans="1:8" s="191" customFormat="1" ht="12" x14ac:dyDescent="0.2">
      <c r="A261" s="210"/>
      <c r="B261" s="224" t="s">
        <v>410</v>
      </c>
      <c r="C261" s="223"/>
      <c r="D261" s="203"/>
      <c r="E261" s="202"/>
      <c r="F261" s="202"/>
      <c r="G261" s="192"/>
      <c r="H261" s="192"/>
    </row>
    <row r="262" spans="1:8" s="191" customFormat="1" ht="12" x14ac:dyDescent="0.2">
      <c r="A262" s="210"/>
      <c r="B262" s="224"/>
      <c r="C262" s="215" t="s">
        <v>290</v>
      </c>
      <c r="D262" s="214">
        <v>7.5</v>
      </c>
      <c r="E262" s="213"/>
      <c r="F262" s="213">
        <f>+D262*E262</f>
        <v>0</v>
      </c>
      <c r="G262" s="192"/>
      <c r="H262" s="192"/>
    </row>
    <row r="263" spans="1:8" s="191" customFormat="1" ht="12" x14ac:dyDescent="0.2">
      <c r="A263" s="210"/>
      <c r="B263" s="224"/>
      <c r="C263" s="223"/>
      <c r="D263" s="203"/>
      <c r="E263" s="202"/>
      <c r="F263" s="202"/>
      <c r="G263" s="192"/>
      <c r="H263" s="192"/>
    </row>
    <row r="264" spans="1:8" s="191" customFormat="1" ht="12" x14ac:dyDescent="0.2">
      <c r="A264" s="210" t="s">
        <v>409</v>
      </c>
      <c r="B264" s="224" t="s">
        <v>408</v>
      </c>
      <c r="C264" s="223"/>
      <c r="D264" s="203"/>
      <c r="E264" s="202"/>
      <c r="F264" s="202"/>
      <c r="G264" s="192"/>
      <c r="H264" s="192"/>
    </row>
    <row r="265" spans="1:8" s="191" customFormat="1" ht="12" x14ac:dyDescent="0.2">
      <c r="A265" s="210"/>
      <c r="B265" s="224" t="s">
        <v>407</v>
      </c>
      <c r="C265" s="223"/>
      <c r="D265" s="203"/>
      <c r="E265" s="202"/>
      <c r="F265" s="202"/>
      <c r="G265" s="192"/>
      <c r="H265" s="192"/>
    </row>
    <row r="266" spans="1:8" s="191" customFormat="1" ht="12" x14ac:dyDescent="0.2">
      <c r="A266" s="210"/>
      <c r="B266" s="224" t="s">
        <v>406</v>
      </c>
      <c r="C266" s="223"/>
      <c r="D266" s="203"/>
      <c r="E266" s="202"/>
      <c r="F266" s="202"/>
      <c r="G266" s="192"/>
      <c r="H266" s="192"/>
    </row>
    <row r="267" spans="1:8" s="191" customFormat="1" ht="12" x14ac:dyDescent="0.2">
      <c r="A267" s="210"/>
      <c r="B267" s="224" t="s">
        <v>405</v>
      </c>
      <c r="C267" s="223"/>
      <c r="D267" s="203"/>
      <c r="E267" s="202"/>
      <c r="F267" s="202"/>
      <c r="G267" s="192"/>
      <c r="H267" s="192"/>
    </row>
    <row r="268" spans="1:8" s="191" customFormat="1" ht="12" x14ac:dyDescent="0.2">
      <c r="A268" s="210"/>
      <c r="B268" s="224" t="s">
        <v>404</v>
      </c>
      <c r="C268" s="223"/>
      <c r="D268" s="203"/>
      <c r="E268" s="202"/>
      <c r="F268" s="202"/>
      <c r="G268" s="192"/>
      <c r="H268" s="192"/>
    </row>
    <row r="269" spans="1:8" s="191" customFormat="1" ht="12" x14ac:dyDescent="0.2">
      <c r="A269" s="210"/>
      <c r="B269" s="224"/>
      <c r="C269" s="215" t="s">
        <v>39</v>
      </c>
      <c r="D269" s="214">
        <v>3</v>
      </c>
      <c r="E269" s="213"/>
      <c r="F269" s="213">
        <f>+D269*E269</f>
        <v>0</v>
      </c>
      <c r="G269" s="192"/>
      <c r="H269" s="192"/>
    </row>
    <row r="270" spans="1:8" s="191" customFormat="1" ht="12" x14ac:dyDescent="0.2">
      <c r="A270" s="210"/>
      <c r="B270" s="224"/>
      <c r="C270" s="223"/>
      <c r="D270" s="203"/>
      <c r="E270" s="202"/>
      <c r="F270" s="202"/>
      <c r="G270" s="192"/>
      <c r="H270" s="192"/>
    </row>
    <row r="271" spans="1:8" s="191" customFormat="1" ht="12" x14ac:dyDescent="0.2">
      <c r="A271" s="210" t="s">
        <v>403</v>
      </c>
      <c r="B271" s="224" t="s">
        <v>402</v>
      </c>
      <c r="C271" s="223"/>
      <c r="D271" s="203"/>
      <c r="E271" s="202"/>
      <c r="F271" s="202"/>
      <c r="G271" s="192"/>
      <c r="H271" s="192"/>
    </row>
    <row r="272" spans="1:8" s="191" customFormat="1" ht="12" x14ac:dyDescent="0.2">
      <c r="A272" s="210"/>
      <c r="B272" s="224" t="s">
        <v>401</v>
      </c>
      <c r="C272" s="223"/>
      <c r="D272" s="203"/>
      <c r="E272" s="202"/>
      <c r="F272" s="202"/>
      <c r="G272" s="192"/>
      <c r="H272" s="192"/>
    </row>
    <row r="273" spans="1:8" s="191" customFormat="1" ht="12" x14ac:dyDescent="0.2">
      <c r="A273" s="210"/>
      <c r="B273" s="224"/>
      <c r="C273" s="215" t="s">
        <v>280</v>
      </c>
      <c r="D273" s="214">
        <v>1800</v>
      </c>
      <c r="E273" s="213"/>
      <c r="F273" s="213">
        <f>+D273*E273</f>
        <v>0</v>
      </c>
      <c r="G273" s="192"/>
      <c r="H273" s="192"/>
    </row>
    <row r="274" spans="1:8" s="191" customFormat="1" ht="12" x14ac:dyDescent="0.2">
      <c r="A274" s="210"/>
      <c r="B274" s="224"/>
      <c r="C274" s="223"/>
      <c r="D274" s="203"/>
      <c r="E274" s="202"/>
      <c r="F274" s="202"/>
      <c r="G274" s="192"/>
      <c r="H274" s="192"/>
    </row>
    <row r="275" spans="1:8" s="191" customFormat="1" ht="12" x14ac:dyDescent="0.2">
      <c r="A275" s="210" t="s">
        <v>400</v>
      </c>
      <c r="B275" s="224" t="s">
        <v>399</v>
      </c>
      <c r="C275" s="223"/>
      <c r="D275" s="203"/>
      <c r="E275" s="202"/>
      <c r="F275" s="202"/>
      <c r="G275" s="192"/>
      <c r="H275" s="192"/>
    </row>
    <row r="276" spans="1:8" s="191" customFormat="1" ht="12" x14ac:dyDescent="0.2">
      <c r="A276" s="210"/>
      <c r="B276" s="224" t="s">
        <v>398</v>
      </c>
      <c r="C276" s="223"/>
      <c r="D276" s="203"/>
      <c r="E276" s="202"/>
      <c r="F276" s="202"/>
      <c r="G276" s="192"/>
      <c r="H276" s="192"/>
    </row>
    <row r="277" spans="1:8" s="191" customFormat="1" ht="12" x14ac:dyDescent="0.2">
      <c r="A277" s="210"/>
      <c r="B277" s="224"/>
      <c r="C277" s="215" t="s">
        <v>39</v>
      </c>
      <c r="D277" s="214">
        <v>3</v>
      </c>
      <c r="E277" s="213"/>
      <c r="F277" s="213">
        <f>+D277*E277</f>
        <v>0</v>
      </c>
      <c r="G277" s="192"/>
      <c r="H277" s="192"/>
    </row>
    <row r="278" spans="1:8" s="191" customFormat="1" ht="12" x14ac:dyDescent="0.2">
      <c r="A278" s="210"/>
      <c r="B278" s="224"/>
      <c r="C278" s="223"/>
      <c r="D278" s="203"/>
      <c r="E278" s="202"/>
      <c r="F278" s="202"/>
      <c r="G278" s="192"/>
      <c r="H278" s="192"/>
    </row>
    <row r="279" spans="1:8" s="191" customFormat="1" ht="12" x14ac:dyDescent="0.2">
      <c r="A279" s="197" t="s">
        <v>397</v>
      </c>
      <c r="B279" s="196" t="s">
        <v>396</v>
      </c>
      <c r="C279" s="216"/>
      <c r="D279" s="194"/>
      <c r="E279" s="193"/>
      <c r="F279" s="193"/>
      <c r="G279" s="192"/>
      <c r="H279" s="192"/>
    </row>
    <row r="280" spans="1:8" s="191" customFormat="1" ht="12" x14ac:dyDescent="0.2">
      <c r="A280" s="210"/>
      <c r="B280" s="196" t="s">
        <v>395</v>
      </c>
      <c r="C280" s="216"/>
      <c r="D280" s="194"/>
      <c r="E280" s="193"/>
      <c r="F280" s="193"/>
      <c r="G280" s="192"/>
      <c r="H280" s="192"/>
    </row>
    <row r="281" spans="1:8" s="191" customFormat="1" ht="12" x14ac:dyDescent="0.2">
      <c r="A281" s="197"/>
      <c r="B281" s="196" t="s">
        <v>394</v>
      </c>
      <c r="C281" s="216"/>
      <c r="D281" s="194"/>
      <c r="E281" s="193"/>
      <c r="F281" s="193"/>
      <c r="G281" s="192"/>
      <c r="H281" s="192"/>
    </row>
    <row r="282" spans="1:8" s="191" customFormat="1" ht="12" x14ac:dyDescent="0.2">
      <c r="A282" s="210"/>
      <c r="B282" s="196" t="s">
        <v>393</v>
      </c>
      <c r="C282" s="216"/>
      <c r="D282" s="194"/>
      <c r="E282" s="193"/>
      <c r="F282" s="193"/>
      <c r="G282" s="192"/>
      <c r="H282" s="192"/>
    </row>
    <row r="283" spans="1:8" s="191" customFormat="1" ht="12" x14ac:dyDescent="0.2">
      <c r="A283" s="210"/>
      <c r="B283" s="196" t="s">
        <v>392</v>
      </c>
      <c r="C283" s="216"/>
      <c r="D283" s="194"/>
      <c r="E283" s="193"/>
      <c r="F283" s="193"/>
      <c r="G283" s="192"/>
      <c r="H283" s="192"/>
    </row>
    <row r="284" spans="1:8" s="191" customFormat="1" ht="12" x14ac:dyDescent="0.2">
      <c r="A284" s="210"/>
      <c r="B284" s="196"/>
      <c r="C284" s="222" t="s">
        <v>10</v>
      </c>
      <c r="D284" s="221">
        <v>6</v>
      </c>
      <c r="E284" s="220"/>
      <c r="F284" s="213">
        <f>+D284*E284</f>
        <v>0</v>
      </c>
      <c r="G284" s="192"/>
      <c r="H284" s="192"/>
    </row>
    <row r="285" spans="1:8" s="191" customFormat="1" ht="12" x14ac:dyDescent="0.2">
      <c r="A285" s="210"/>
      <c r="B285" s="196"/>
      <c r="C285" s="216"/>
      <c r="D285" s="194"/>
      <c r="E285" s="193"/>
      <c r="F285" s="193"/>
      <c r="G285" s="192"/>
      <c r="H285" s="192"/>
    </row>
    <row r="286" spans="1:8" s="191" customFormat="1" ht="12" x14ac:dyDescent="0.2">
      <c r="A286" s="197" t="s">
        <v>391</v>
      </c>
      <c r="B286" s="209" t="s">
        <v>390</v>
      </c>
      <c r="C286" s="211"/>
      <c r="D286" s="207"/>
      <c r="E286" s="206"/>
      <c r="F286" s="206"/>
      <c r="G286" s="192"/>
      <c r="H286" s="192"/>
    </row>
    <row r="287" spans="1:8" s="191" customFormat="1" ht="12" x14ac:dyDescent="0.2">
      <c r="A287" s="197"/>
      <c r="B287" s="209" t="s">
        <v>389</v>
      </c>
      <c r="C287" s="211"/>
      <c r="D287" s="207"/>
      <c r="E287" s="206"/>
      <c r="F287" s="206"/>
      <c r="G287" s="192"/>
      <c r="H287" s="192"/>
    </row>
    <row r="288" spans="1:8" s="191" customFormat="1" ht="12" x14ac:dyDescent="0.2">
      <c r="A288" s="197"/>
      <c r="B288" s="212"/>
      <c r="C288" s="215" t="s">
        <v>3</v>
      </c>
      <c r="D288" s="214">
        <v>12</v>
      </c>
      <c r="E288" s="213"/>
      <c r="F288" s="213">
        <f>+D288*E288</f>
        <v>0</v>
      </c>
      <c r="G288" s="192"/>
      <c r="H288" s="192"/>
    </row>
    <row r="289" spans="1:8" s="191" customFormat="1" ht="12" x14ac:dyDescent="0.2">
      <c r="A289" s="197"/>
      <c r="B289" s="212"/>
      <c r="C289" s="211"/>
      <c r="D289" s="207"/>
      <c r="E289" s="206"/>
      <c r="F289" s="206"/>
      <c r="G289" s="192"/>
      <c r="H289" s="192"/>
    </row>
    <row r="290" spans="1:8" s="191" customFormat="1" ht="12" x14ac:dyDescent="0.2">
      <c r="A290" s="197" t="s">
        <v>388</v>
      </c>
      <c r="B290" s="212" t="s">
        <v>387</v>
      </c>
      <c r="C290" s="211"/>
      <c r="D290" s="207"/>
      <c r="E290" s="206"/>
      <c r="F290" s="206"/>
      <c r="G290" s="192"/>
      <c r="H290" s="192"/>
    </row>
    <row r="291" spans="1:8" s="191" customFormat="1" ht="12" x14ac:dyDescent="0.2">
      <c r="A291" s="197"/>
      <c r="B291" s="212" t="s">
        <v>386</v>
      </c>
      <c r="C291" s="211"/>
      <c r="D291" s="207"/>
      <c r="E291" s="206"/>
      <c r="F291" s="206"/>
      <c r="G291" s="192"/>
      <c r="H291" s="192"/>
    </row>
    <row r="292" spans="1:8" s="191" customFormat="1" ht="12" x14ac:dyDescent="0.2">
      <c r="A292" s="197"/>
      <c r="B292" s="212" t="s">
        <v>385</v>
      </c>
      <c r="C292" s="211"/>
      <c r="D292" s="207"/>
      <c r="E292" s="206"/>
      <c r="F292" s="206"/>
      <c r="G292" s="192"/>
      <c r="H292" s="192"/>
    </row>
    <row r="293" spans="1:8" s="191" customFormat="1" ht="12" x14ac:dyDescent="0.2">
      <c r="A293" s="197"/>
      <c r="B293" s="212"/>
      <c r="C293" s="215" t="s">
        <v>4</v>
      </c>
      <c r="D293" s="214">
        <v>1</v>
      </c>
      <c r="E293" s="213"/>
      <c r="F293" s="213">
        <f>+D293*E293</f>
        <v>0</v>
      </c>
      <c r="G293" s="192"/>
      <c r="H293" s="192"/>
    </row>
    <row r="294" spans="1:8" s="191" customFormat="1" ht="12" x14ac:dyDescent="0.2">
      <c r="A294" s="210"/>
      <c r="B294" s="196"/>
      <c r="C294" s="216"/>
      <c r="D294" s="194"/>
      <c r="E294" s="193"/>
      <c r="F294" s="193"/>
      <c r="G294" s="192"/>
      <c r="H294" s="192"/>
    </row>
    <row r="295" spans="1:8" s="191" customFormat="1" ht="12" x14ac:dyDescent="0.2">
      <c r="A295" s="197" t="s">
        <v>384</v>
      </c>
      <c r="B295" s="209" t="s">
        <v>383</v>
      </c>
      <c r="C295" s="211"/>
      <c r="D295" s="207"/>
      <c r="E295" s="206"/>
      <c r="F295" s="206"/>
      <c r="G295" s="192"/>
      <c r="H295" s="192"/>
    </row>
    <row r="296" spans="1:8" s="191" customFormat="1" ht="12" x14ac:dyDescent="0.2">
      <c r="A296" s="210"/>
      <c r="B296" s="209" t="s">
        <v>382</v>
      </c>
      <c r="C296" s="211"/>
      <c r="D296" s="207"/>
      <c r="E296" s="206"/>
      <c r="F296" s="206"/>
      <c r="G296" s="192"/>
      <c r="H296" s="192"/>
    </row>
    <row r="297" spans="1:8" s="191" customFormat="1" ht="12" x14ac:dyDescent="0.2">
      <c r="A297" s="197"/>
      <c r="B297" s="219"/>
      <c r="C297" s="218" t="s">
        <v>115</v>
      </c>
      <c r="D297" s="217">
        <v>314</v>
      </c>
      <c r="E297" s="213"/>
      <c r="F297" s="213">
        <f>+D297*E297</f>
        <v>0</v>
      </c>
      <c r="G297" s="192"/>
      <c r="H297" s="192"/>
    </row>
    <row r="298" spans="1:8" s="191" customFormat="1" ht="12" x14ac:dyDescent="0.2">
      <c r="A298" s="197"/>
      <c r="B298" s="196"/>
      <c r="C298" s="216"/>
      <c r="D298" s="194"/>
      <c r="E298" s="193"/>
      <c r="F298" s="193"/>
      <c r="G298" s="192"/>
      <c r="H298" s="192"/>
    </row>
    <row r="299" spans="1:8" s="191" customFormat="1" ht="12" x14ac:dyDescent="0.2">
      <c r="A299" s="197" t="s">
        <v>381</v>
      </c>
      <c r="B299" s="209" t="s">
        <v>380</v>
      </c>
      <c r="C299" s="208"/>
      <c r="D299" s="207"/>
      <c r="E299" s="206"/>
      <c r="F299" s="206"/>
      <c r="G299" s="192"/>
      <c r="H299" s="192"/>
    </row>
    <row r="300" spans="1:8" s="191" customFormat="1" ht="12" x14ac:dyDescent="0.2">
      <c r="A300" s="210"/>
      <c r="B300" s="209" t="s">
        <v>379</v>
      </c>
      <c r="C300" s="208"/>
      <c r="D300" s="207"/>
      <c r="E300" s="206"/>
      <c r="F300" s="206"/>
      <c r="G300" s="192"/>
      <c r="H300" s="192"/>
    </row>
    <row r="301" spans="1:8" s="191" customFormat="1" ht="12" x14ac:dyDescent="0.2">
      <c r="A301" s="210"/>
      <c r="B301" s="209" t="s">
        <v>378</v>
      </c>
      <c r="C301" s="208"/>
      <c r="D301" s="207"/>
      <c r="E301" s="206"/>
      <c r="F301" s="206"/>
      <c r="G301" s="192"/>
      <c r="H301" s="192"/>
    </row>
    <row r="302" spans="1:8" s="191" customFormat="1" ht="12" x14ac:dyDescent="0.2">
      <c r="A302" s="210"/>
      <c r="B302" s="212"/>
      <c r="C302" s="215" t="s">
        <v>115</v>
      </c>
      <c r="D302" s="214">
        <v>314</v>
      </c>
      <c r="E302" s="213"/>
      <c r="F302" s="213">
        <f>+D302*E302</f>
        <v>0</v>
      </c>
      <c r="G302" s="192"/>
      <c r="H302" s="192"/>
    </row>
    <row r="303" spans="1:8" s="191" customFormat="1" ht="12" x14ac:dyDescent="0.2">
      <c r="A303" s="210"/>
      <c r="B303" s="212"/>
      <c r="C303" s="211"/>
      <c r="D303" s="207"/>
      <c r="E303" s="206"/>
      <c r="F303" s="206"/>
      <c r="G303" s="192"/>
      <c r="H303" s="192"/>
    </row>
    <row r="304" spans="1:8" s="191" customFormat="1" ht="12" x14ac:dyDescent="0.2">
      <c r="A304" s="197"/>
      <c r="B304" s="205"/>
      <c r="C304" s="204"/>
      <c r="D304" s="203"/>
      <c r="E304" s="202"/>
      <c r="F304" s="202"/>
      <c r="G304" s="192"/>
      <c r="H304" s="192"/>
    </row>
    <row r="305" spans="1:8" s="191" customFormat="1" ht="12" x14ac:dyDescent="0.2">
      <c r="A305" s="197"/>
      <c r="B305" s="196"/>
      <c r="C305" s="201"/>
      <c r="D305" s="200"/>
      <c r="E305" s="199" t="s">
        <v>377</v>
      </c>
      <c r="F305" s="331">
        <f>SUM(F7:F303)</f>
        <v>0</v>
      </c>
      <c r="G305" s="192"/>
      <c r="H305" s="192"/>
    </row>
    <row r="306" spans="1:8" s="191" customFormat="1" ht="12" x14ac:dyDescent="0.2">
      <c r="A306" s="197"/>
      <c r="B306" s="196"/>
      <c r="C306" s="195"/>
      <c r="D306" s="194"/>
      <c r="E306" s="198"/>
      <c r="F306" s="198"/>
      <c r="G306" s="192"/>
      <c r="H306" s="192"/>
    </row>
    <row r="307" spans="1:8" s="191" customFormat="1" ht="12" x14ac:dyDescent="0.2">
      <c r="A307" s="197"/>
      <c r="B307" s="196"/>
      <c r="C307" s="195"/>
      <c r="D307" s="194"/>
      <c r="E307" s="198"/>
      <c r="F307" s="198"/>
      <c r="G307" s="192"/>
      <c r="H307" s="192"/>
    </row>
    <row r="308" spans="1:8" s="191" customFormat="1" ht="12" x14ac:dyDescent="0.2">
      <c r="A308" s="197"/>
      <c r="B308" s="196"/>
      <c r="C308" s="195"/>
      <c r="D308" s="194"/>
      <c r="E308" s="198"/>
      <c r="F308" s="198"/>
      <c r="G308" s="192"/>
      <c r="H308" s="192"/>
    </row>
    <row r="309" spans="1:8" s="191" customFormat="1" ht="12" x14ac:dyDescent="0.2">
      <c r="A309" s="197"/>
      <c r="B309" s="196"/>
      <c r="C309" s="195"/>
      <c r="D309" s="194"/>
      <c r="E309" s="193"/>
      <c r="F309" s="193"/>
      <c r="G309" s="192"/>
      <c r="H309" s="192"/>
    </row>
    <row r="310" spans="1:8" s="191" customFormat="1" ht="12" x14ac:dyDescent="0.2">
      <c r="A310" s="197"/>
      <c r="B310" s="196"/>
      <c r="C310" s="195"/>
      <c r="D310" s="194"/>
      <c r="E310" s="193"/>
      <c r="F310" s="193"/>
      <c r="G310" s="192"/>
      <c r="H310" s="192"/>
    </row>
    <row r="311" spans="1:8" s="191" customFormat="1" ht="12" x14ac:dyDescent="0.2">
      <c r="A311" s="197"/>
      <c r="B311" s="196"/>
      <c r="C311" s="195"/>
      <c r="D311" s="194"/>
      <c r="E311" s="193"/>
      <c r="F311" s="193"/>
      <c r="G311" s="192"/>
      <c r="H311" s="192"/>
    </row>
  </sheetData>
  <pageMargins left="0.7" right="0.7" top="0.75" bottom="0.75" header="0.3" footer="0.3"/>
  <pageSetup paperSize="9" orientation="portrait" r:id="rId1"/>
  <rowBreaks count="3" manualBreakCount="3">
    <brk id="106" max="5" man="1"/>
    <brk id="231" max="5" man="1"/>
    <brk id="294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23FC5-6467-4271-BE50-9F970A512B78}">
  <dimension ref="A1:F149"/>
  <sheetViews>
    <sheetView tabSelected="1" topLeftCell="A28" workbookViewId="0">
      <selection activeCell="E61" sqref="E61"/>
    </sheetView>
  </sheetViews>
  <sheetFormatPr defaultRowHeight="14.25" x14ac:dyDescent="0.2"/>
  <cols>
    <col min="1" max="1" width="4.5703125" style="6" customWidth="1"/>
    <col min="2" max="2" width="48.5703125" style="7" customWidth="1"/>
    <col min="3" max="3" width="5.42578125" style="6" customWidth="1"/>
    <col min="4" max="4" width="5.5703125" style="6" customWidth="1"/>
    <col min="5" max="5" width="7.42578125" style="13" bestFit="1" customWidth="1"/>
    <col min="6" max="6" width="10.42578125" style="5" bestFit="1" customWidth="1"/>
    <col min="7" max="16384" width="9.140625" style="5"/>
  </cols>
  <sheetData>
    <row r="1" spans="1:6" ht="28.5" x14ac:dyDescent="0.2">
      <c r="B1" s="1" t="s">
        <v>564</v>
      </c>
    </row>
    <row r="2" spans="1:6" s="2" customFormat="1" ht="53.25" customHeight="1" x14ac:dyDescent="0.2">
      <c r="A2" s="28"/>
      <c r="B2" s="1" t="s">
        <v>53</v>
      </c>
      <c r="C2" s="5"/>
      <c r="D2" s="5"/>
      <c r="E2" s="333" t="s">
        <v>67</v>
      </c>
      <c r="F2" s="5"/>
    </row>
    <row r="3" spans="1:6" s="2" customFormat="1" ht="15.75" customHeight="1" x14ac:dyDescent="0.2">
      <c r="A3" s="21"/>
      <c r="B3" s="7"/>
      <c r="C3" s="5"/>
      <c r="D3" s="5"/>
      <c r="E3" s="5"/>
      <c r="F3" s="5"/>
    </row>
    <row r="4" spans="1:6" s="2" customFormat="1" ht="31.5" customHeight="1" thickBot="1" x14ac:dyDescent="0.25">
      <c r="A4" s="22"/>
      <c r="B4" s="3"/>
      <c r="C4" s="334" t="s">
        <v>50</v>
      </c>
      <c r="D4" s="334" t="s">
        <v>51</v>
      </c>
      <c r="E4" s="29" t="s">
        <v>54</v>
      </c>
      <c r="F4" s="20" t="s">
        <v>52</v>
      </c>
    </row>
    <row r="5" spans="1:6" s="2" customFormat="1" ht="15.75" customHeight="1" x14ac:dyDescent="0.2">
      <c r="A5" s="21"/>
      <c r="B5" s="7"/>
      <c r="C5" s="5"/>
      <c r="D5" s="5"/>
      <c r="E5" s="5"/>
      <c r="F5" s="5"/>
    </row>
    <row r="6" spans="1:6" s="2" customFormat="1" x14ac:dyDescent="0.2">
      <c r="A6" s="4" t="s">
        <v>0</v>
      </c>
      <c r="B6" s="1" t="s">
        <v>565</v>
      </c>
      <c r="C6" s="5"/>
      <c r="D6" s="5"/>
      <c r="E6" s="5"/>
      <c r="F6" s="5"/>
    </row>
    <row r="7" spans="1:6" s="2" customFormat="1" x14ac:dyDescent="0.2">
      <c r="A7" s="4"/>
      <c r="B7" s="1"/>
      <c r="C7" s="5"/>
      <c r="D7" s="5"/>
      <c r="E7" s="5"/>
      <c r="F7" s="5"/>
    </row>
    <row r="8" spans="1:6" s="2" customFormat="1" ht="42" customHeight="1" x14ac:dyDescent="0.2">
      <c r="A8" s="4"/>
      <c r="B8" s="7" t="s">
        <v>48</v>
      </c>
      <c r="C8" s="5"/>
      <c r="D8" s="5"/>
      <c r="E8" s="5"/>
      <c r="F8" s="5"/>
    </row>
    <row r="9" spans="1:6" x14ac:dyDescent="0.2">
      <c r="A9" s="21"/>
      <c r="C9" s="5"/>
      <c r="D9" s="5"/>
      <c r="E9" s="5"/>
    </row>
    <row r="10" spans="1:6" x14ac:dyDescent="0.2">
      <c r="A10" s="6">
        <v>1</v>
      </c>
      <c r="B10" s="7" t="s">
        <v>45</v>
      </c>
      <c r="C10" s="6" t="s">
        <v>1</v>
      </c>
      <c r="D10" s="6">
        <v>120</v>
      </c>
      <c r="E10" s="23"/>
      <c r="F10" s="23">
        <f>+D10*E10</f>
        <v>0</v>
      </c>
    </row>
    <row r="11" spans="1:6" x14ac:dyDescent="0.2">
      <c r="A11" s="21"/>
      <c r="E11" s="5"/>
      <c r="F11" s="23"/>
    </row>
    <row r="12" spans="1:6" ht="28.5" x14ac:dyDescent="0.2">
      <c r="A12" s="8">
        <v>2</v>
      </c>
      <c r="B12" s="7" t="s">
        <v>2</v>
      </c>
      <c r="C12" s="6" t="s">
        <v>4</v>
      </c>
      <c r="D12" s="6">
        <v>1</v>
      </c>
      <c r="E12" s="23"/>
      <c r="F12" s="23">
        <f t="shared" ref="F12:F72" si="0">+D12*E12</f>
        <v>0</v>
      </c>
    </row>
    <row r="13" spans="1:6" x14ac:dyDescent="0.2">
      <c r="A13" s="8"/>
      <c r="C13" s="5"/>
      <c r="D13" s="5"/>
      <c r="E13" s="5"/>
      <c r="F13" s="23"/>
    </row>
    <row r="14" spans="1:6" ht="42.75" x14ac:dyDescent="0.2">
      <c r="A14" s="8">
        <v>3</v>
      </c>
      <c r="B14" s="9" t="s">
        <v>24</v>
      </c>
      <c r="C14" s="6" t="s">
        <v>1</v>
      </c>
      <c r="D14" s="6">
        <v>100</v>
      </c>
      <c r="E14" s="23"/>
      <c r="F14" s="23">
        <f t="shared" si="0"/>
        <v>0</v>
      </c>
    </row>
    <row r="15" spans="1:6" x14ac:dyDescent="0.2">
      <c r="E15" s="5"/>
      <c r="F15" s="23"/>
    </row>
    <row r="16" spans="1:6" ht="28.5" x14ac:dyDescent="0.2">
      <c r="A16" s="6">
        <v>4</v>
      </c>
      <c r="B16" s="7" t="s">
        <v>23</v>
      </c>
      <c r="C16" s="6" t="s">
        <v>1</v>
      </c>
      <c r="D16" s="6">
        <v>60</v>
      </c>
      <c r="E16" s="23"/>
      <c r="F16" s="23">
        <f t="shared" si="0"/>
        <v>0</v>
      </c>
    </row>
    <row r="17" spans="1:6" x14ac:dyDescent="0.2">
      <c r="A17" s="21"/>
      <c r="E17" s="5"/>
      <c r="F17" s="23"/>
    </row>
    <row r="18" spans="1:6" x14ac:dyDescent="0.2">
      <c r="A18" s="8">
        <v>5</v>
      </c>
      <c r="B18" s="7" t="s">
        <v>9</v>
      </c>
      <c r="C18" s="6" t="s">
        <v>4</v>
      </c>
      <c r="D18" s="6">
        <v>2</v>
      </c>
      <c r="E18" s="23"/>
      <c r="F18" s="23">
        <f t="shared" si="0"/>
        <v>0</v>
      </c>
    </row>
    <row r="19" spans="1:6" x14ac:dyDescent="0.2">
      <c r="A19" s="8"/>
      <c r="E19" s="5"/>
      <c r="F19" s="23"/>
    </row>
    <row r="20" spans="1:6" ht="28.5" x14ac:dyDescent="0.2">
      <c r="A20" s="8">
        <v>6</v>
      </c>
      <c r="B20" s="7" t="s">
        <v>12</v>
      </c>
      <c r="C20" s="6" t="s">
        <v>1</v>
      </c>
      <c r="D20" s="6">
        <v>30</v>
      </c>
      <c r="E20" s="23"/>
      <c r="F20" s="23">
        <f t="shared" si="0"/>
        <v>0</v>
      </c>
    </row>
    <row r="21" spans="1:6" x14ac:dyDescent="0.2">
      <c r="E21" s="6"/>
      <c r="F21" s="23"/>
    </row>
    <row r="22" spans="1:6" x14ac:dyDescent="0.2">
      <c r="A22" s="6">
        <v>7</v>
      </c>
      <c r="B22" s="15" t="s">
        <v>6</v>
      </c>
      <c r="C22" s="6" t="s">
        <v>1</v>
      </c>
      <c r="D22" s="335">
        <v>100</v>
      </c>
      <c r="E22" s="23"/>
      <c r="F22" s="23">
        <f t="shared" si="0"/>
        <v>0</v>
      </c>
    </row>
    <row r="23" spans="1:6" x14ac:dyDescent="0.2">
      <c r="A23" s="21"/>
      <c r="C23" s="5"/>
      <c r="D23" s="5"/>
      <c r="E23" s="5"/>
      <c r="F23" s="23"/>
    </row>
    <row r="24" spans="1:6" x14ac:dyDescent="0.2">
      <c r="A24" s="8">
        <v>8</v>
      </c>
      <c r="B24" s="15" t="s">
        <v>7</v>
      </c>
      <c r="C24" s="6" t="s">
        <v>1</v>
      </c>
      <c r="D24" s="6">
        <v>40</v>
      </c>
      <c r="E24" s="23"/>
      <c r="F24" s="23">
        <f t="shared" si="0"/>
        <v>0</v>
      </c>
    </row>
    <row r="25" spans="1:6" x14ac:dyDescent="0.2">
      <c r="A25" s="8"/>
      <c r="E25" s="5"/>
      <c r="F25" s="23"/>
    </row>
    <row r="26" spans="1:6" ht="28.5" x14ac:dyDescent="0.2">
      <c r="A26" s="8">
        <v>9</v>
      </c>
      <c r="B26" s="17" t="s">
        <v>13</v>
      </c>
      <c r="C26" s="6" t="s">
        <v>10</v>
      </c>
      <c r="D26" s="335">
        <v>26</v>
      </c>
      <c r="E26" s="23"/>
      <c r="F26" s="23">
        <f t="shared" si="0"/>
        <v>0</v>
      </c>
    </row>
    <row r="27" spans="1:6" x14ac:dyDescent="0.2">
      <c r="A27" s="8"/>
      <c r="C27" s="5"/>
      <c r="D27" s="5"/>
      <c r="E27" s="5"/>
      <c r="F27" s="23"/>
    </row>
    <row r="28" spans="1:6" ht="28.5" x14ac:dyDescent="0.2">
      <c r="A28" s="8">
        <v>10</v>
      </c>
      <c r="B28" s="16" t="s">
        <v>14</v>
      </c>
      <c r="C28" s="6" t="s">
        <v>10</v>
      </c>
      <c r="D28" s="6">
        <v>5</v>
      </c>
      <c r="E28" s="23"/>
      <c r="F28" s="23">
        <f t="shared" si="0"/>
        <v>0</v>
      </c>
    </row>
    <row r="29" spans="1:6" x14ac:dyDescent="0.2">
      <c r="E29" s="5"/>
      <c r="F29" s="23"/>
    </row>
    <row r="30" spans="1:6" x14ac:dyDescent="0.2">
      <c r="A30" s="6">
        <v>11</v>
      </c>
      <c r="B30" s="16" t="s">
        <v>15</v>
      </c>
      <c r="C30" s="6" t="s">
        <v>4</v>
      </c>
      <c r="D30" s="6">
        <v>2</v>
      </c>
      <c r="E30" s="23"/>
      <c r="F30" s="23">
        <f t="shared" si="0"/>
        <v>0</v>
      </c>
    </row>
    <row r="31" spans="1:6" x14ac:dyDescent="0.2">
      <c r="A31" s="21"/>
      <c r="B31" s="15"/>
      <c r="E31" s="5"/>
      <c r="F31" s="23"/>
    </row>
    <row r="32" spans="1:6" ht="42.75" customHeight="1" x14ac:dyDescent="0.2">
      <c r="A32" s="8">
        <v>12</v>
      </c>
      <c r="B32" s="18" t="s">
        <v>22</v>
      </c>
      <c r="C32" s="8"/>
      <c r="D32" s="8"/>
      <c r="E32" s="5"/>
      <c r="F32" s="23"/>
    </row>
    <row r="33" spans="1:6" x14ac:dyDescent="0.2">
      <c r="A33" s="21"/>
      <c r="B33" s="15" t="s">
        <v>25</v>
      </c>
      <c r="C33" s="6" t="s">
        <v>1</v>
      </c>
      <c r="D33" s="6">
        <v>20</v>
      </c>
      <c r="E33" s="23"/>
      <c r="F33" s="23">
        <f t="shared" si="0"/>
        <v>0</v>
      </c>
    </row>
    <row r="34" spans="1:6" x14ac:dyDescent="0.2">
      <c r="A34" s="21"/>
      <c r="B34" s="15" t="s">
        <v>20</v>
      </c>
      <c r="C34" s="6" t="s">
        <v>1</v>
      </c>
      <c r="D34" s="6">
        <v>240</v>
      </c>
      <c r="E34" s="23"/>
      <c r="F34" s="23">
        <f t="shared" si="0"/>
        <v>0</v>
      </c>
    </row>
    <row r="35" spans="1:6" x14ac:dyDescent="0.2">
      <c r="A35" s="8"/>
      <c r="B35" s="15" t="s">
        <v>21</v>
      </c>
      <c r="C35" s="6" t="s">
        <v>1</v>
      </c>
      <c r="D35" s="6">
        <v>80</v>
      </c>
      <c r="E35" s="23"/>
      <c r="F35" s="23">
        <f t="shared" si="0"/>
        <v>0</v>
      </c>
    </row>
    <row r="36" spans="1:6" x14ac:dyDescent="0.2">
      <c r="A36" s="8"/>
      <c r="B36" s="15" t="s">
        <v>26</v>
      </c>
      <c r="C36" s="6" t="s">
        <v>1</v>
      </c>
      <c r="D36" s="6">
        <v>100</v>
      </c>
      <c r="E36" s="23"/>
      <c r="F36" s="23">
        <f t="shared" si="0"/>
        <v>0</v>
      </c>
    </row>
    <row r="37" spans="1:6" x14ac:dyDescent="0.2">
      <c r="A37" s="8"/>
      <c r="B37" s="15" t="s">
        <v>27</v>
      </c>
      <c r="C37" s="6" t="s">
        <v>1</v>
      </c>
      <c r="D37" s="6">
        <v>100</v>
      </c>
      <c r="E37" s="23"/>
      <c r="F37" s="23">
        <f t="shared" si="0"/>
        <v>0</v>
      </c>
    </row>
    <row r="38" spans="1:6" x14ac:dyDescent="0.2">
      <c r="A38" s="8"/>
      <c r="B38" s="15" t="s">
        <v>28</v>
      </c>
      <c r="C38" s="6" t="s">
        <v>1</v>
      </c>
      <c r="D38" s="6">
        <v>5</v>
      </c>
      <c r="E38" s="23"/>
      <c r="F38" s="23">
        <f t="shared" si="0"/>
        <v>0</v>
      </c>
    </row>
    <row r="39" spans="1:6" x14ac:dyDescent="0.2">
      <c r="A39" s="8"/>
      <c r="B39" s="15" t="s">
        <v>29</v>
      </c>
      <c r="C39" s="6" t="s">
        <v>1</v>
      </c>
      <c r="D39" s="6">
        <v>20</v>
      </c>
      <c r="E39" s="23"/>
      <c r="F39" s="23">
        <f t="shared" si="0"/>
        <v>0</v>
      </c>
    </row>
    <row r="40" spans="1:6" x14ac:dyDescent="0.2">
      <c r="A40" s="8"/>
      <c r="B40" s="15"/>
      <c r="E40" s="5"/>
      <c r="F40" s="23"/>
    </row>
    <row r="41" spans="1:6" ht="42.75" x14ac:dyDescent="0.2">
      <c r="A41" s="6">
        <v>13</v>
      </c>
      <c r="B41" s="19" t="s">
        <v>566</v>
      </c>
      <c r="C41" s="6" t="s">
        <v>1</v>
      </c>
      <c r="D41" s="6">
        <v>0</v>
      </c>
      <c r="E41" s="23"/>
      <c r="F41" s="23">
        <f t="shared" si="0"/>
        <v>0</v>
      </c>
    </row>
    <row r="42" spans="1:6" x14ac:dyDescent="0.2">
      <c r="A42" s="21"/>
      <c r="B42" s="15"/>
      <c r="E42" s="5"/>
      <c r="F42" s="23"/>
    </row>
    <row r="43" spans="1:6" x14ac:dyDescent="0.2">
      <c r="A43" s="8">
        <v>14</v>
      </c>
      <c r="B43" s="15" t="s">
        <v>16</v>
      </c>
      <c r="C43" s="6" t="s">
        <v>4</v>
      </c>
      <c r="D43" s="6">
        <v>1</v>
      </c>
      <c r="E43" s="23"/>
      <c r="F43" s="23">
        <f t="shared" si="0"/>
        <v>0</v>
      </c>
    </row>
    <row r="44" spans="1:6" x14ac:dyDescent="0.2">
      <c r="A44" s="8"/>
      <c r="B44" s="15" t="s">
        <v>11</v>
      </c>
      <c r="E44" s="5"/>
      <c r="F44" s="23"/>
    </row>
    <row r="45" spans="1:6" x14ac:dyDescent="0.2">
      <c r="A45" s="8"/>
      <c r="B45" s="15"/>
      <c r="E45" s="5"/>
      <c r="F45" s="23"/>
    </row>
    <row r="46" spans="1:6" ht="42.75" x14ac:dyDescent="0.2">
      <c r="A46" s="8">
        <v>15</v>
      </c>
      <c r="B46" s="17" t="s">
        <v>30</v>
      </c>
      <c r="C46" s="6" t="s">
        <v>4</v>
      </c>
      <c r="D46" s="6">
        <v>1</v>
      </c>
      <c r="E46" s="23"/>
      <c r="F46" s="23">
        <f t="shared" si="0"/>
        <v>0</v>
      </c>
    </row>
    <row r="47" spans="1:6" x14ac:dyDescent="0.2">
      <c r="B47" s="15"/>
      <c r="E47" s="5"/>
      <c r="F47" s="23"/>
    </row>
    <row r="48" spans="1:6" x14ac:dyDescent="0.2">
      <c r="A48" s="6">
        <v>16</v>
      </c>
      <c r="B48" s="17" t="s">
        <v>31</v>
      </c>
      <c r="C48" s="6" t="s">
        <v>4</v>
      </c>
      <c r="D48" s="336">
        <v>1</v>
      </c>
      <c r="E48" s="23"/>
      <c r="F48" s="23">
        <f t="shared" si="0"/>
        <v>0</v>
      </c>
    </row>
    <row r="49" spans="1:6" x14ac:dyDescent="0.2">
      <c r="B49" s="15"/>
      <c r="D49" s="336"/>
      <c r="E49" s="5"/>
      <c r="F49" s="23"/>
    </row>
    <row r="50" spans="1:6" ht="27.75" customHeight="1" x14ac:dyDescent="0.2">
      <c r="A50" s="8">
        <v>17</v>
      </c>
      <c r="B50" s="337" t="s">
        <v>49</v>
      </c>
      <c r="C50" s="6" t="s">
        <v>4</v>
      </c>
      <c r="D50" s="336">
        <v>1</v>
      </c>
      <c r="E50" s="5"/>
      <c r="F50" s="23">
        <f t="shared" si="0"/>
        <v>0</v>
      </c>
    </row>
    <row r="51" spans="1:6" s="2" customFormat="1" ht="15.75" customHeight="1" x14ac:dyDescent="0.2">
      <c r="A51" s="6"/>
      <c r="B51" s="338"/>
      <c r="C51" s="6"/>
      <c r="D51" s="336"/>
      <c r="E51" s="339"/>
      <c r="F51" s="23"/>
    </row>
    <row r="52" spans="1:6" x14ac:dyDescent="0.2">
      <c r="A52" s="6">
        <v>18</v>
      </c>
      <c r="B52" s="338" t="s">
        <v>8</v>
      </c>
      <c r="C52" s="6" t="s">
        <v>4</v>
      </c>
      <c r="D52" s="336">
        <v>1</v>
      </c>
      <c r="E52" s="23"/>
      <c r="F52" s="23">
        <f t="shared" si="0"/>
        <v>0</v>
      </c>
    </row>
    <row r="53" spans="1:6" x14ac:dyDescent="0.2">
      <c r="B53" s="338"/>
      <c r="C53" s="5"/>
      <c r="D53" s="5"/>
      <c r="E53" s="5"/>
      <c r="F53" s="23"/>
    </row>
    <row r="54" spans="1:6" x14ac:dyDescent="0.2">
      <c r="A54" s="8">
        <v>19</v>
      </c>
      <c r="B54" s="338" t="s">
        <v>17</v>
      </c>
      <c r="C54" s="6" t="s">
        <v>3</v>
      </c>
      <c r="D54" s="336">
        <v>1</v>
      </c>
      <c r="E54" s="23"/>
      <c r="F54" s="23">
        <f t="shared" si="0"/>
        <v>0</v>
      </c>
    </row>
    <row r="55" spans="1:6" x14ac:dyDescent="0.2">
      <c r="E55" s="5"/>
      <c r="F55" s="23"/>
    </row>
    <row r="56" spans="1:6" x14ac:dyDescent="0.2">
      <c r="E56" s="5"/>
      <c r="F56" s="23"/>
    </row>
    <row r="57" spans="1:6" x14ac:dyDescent="0.2">
      <c r="A57" s="6">
        <v>20</v>
      </c>
      <c r="B57" s="7" t="s">
        <v>567</v>
      </c>
      <c r="C57" s="6" t="s">
        <v>3</v>
      </c>
      <c r="D57" s="6">
        <v>10</v>
      </c>
      <c r="E57" s="23"/>
      <c r="F57" s="23">
        <f t="shared" si="0"/>
        <v>0</v>
      </c>
    </row>
    <row r="58" spans="1:6" x14ac:dyDescent="0.2">
      <c r="C58" s="5"/>
      <c r="D58" s="5"/>
      <c r="E58" s="5"/>
      <c r="F58" s="23"/>
    </row>
    <row r="59" spans="1:6" ht="15" thickBot="1" x14ac:dyDescent="0.25">
      <c r="B59" s="3"/>
      <c r="C59" s="340"/>
      <c r="D59" s="340"/>
      <c r="E59" s="341"/>
      <c r="F59" s="23"/>
    </row>
    <row r="60" spans="1:6" ht="28.5" x14ac:dyDescent="0.2">
      <c r="A60" s="21"/>
      <c r="B60" s="1" t="s">
        <v>568</v>
      </c>
      <c r="C60" s="5"/>
      <c r="D60" s="5"/>
      <c r="E60" s="5"/>
      <c r="F60" s="23">
        <f>SUM(F10:F59)</f>
        <v>0</v>
      </c>
    </row>
    <row r="61" spans="1:6" x14ac:dyDescent="0.2">
      <c r="A61" s="21"/>
      <c r="C61" s="5"/>
      <c r="D61" s="5"/>
      <c r="E61" s="5"/>
      <c r="F61" s="23"/>
    </row>
    <row r="62" spans="1:6" s="2" customFormat="1" ht="15" thickBot="1" x14ac:dyDescent="0.25">
      <c r="A62" s="342"/>
      <c r="B62" s="343"/>
      <c r="C62" s="344"/>
      <c r="D62" s="344"/>
      <c r="E62" s="345"/>
      <c r="F62" s="23"/>
    </row>
    <row r="63" spans="1:6" s="2" customFormat="1" ht="15" thickTop="1" x14ac:dyDescent="0.2">
      <c r="A63" s="4"/>
      <c r="B63" s="1"/>
      <c r="C63" s="4"/>
      <c r="D63" s="6"/>
      <c r="E63" s="5"/>
      <c r="F63" s="23"/>
    </row>
    <row r="64" spans="1:6" s="2" customFormat="1" x14ac:dyDescent="0.2">
      <c r="A64" s="4" t="s">
        <v>18</v>
      </c>
      <c r="B64" s="1" t="s">
        <v>19</v>
      </c>
      <c r="C64" s="5"/>
      <c r="D64" s="5"/>
      <c r="E64" s="5"/>
      <c r="F64" s="23"/>
    </row>
    <row r="65" spans="1:6" x14ac:dyDescent="0.2">
      <c r="A65" s="21"/>
      <c r="C65" s="5"/>
      <c r="D65" s="5"/>
      <c r="E65" s="5"/>
      <c r="F65" s="23"/>
    </row>
    <row r="66" spans="1:6" x14ac:dyDescent="0.2">
      <c r="A66" s="8">
        <v>1</v>
      </c>
      <c r="B66" s="9" t="s">
        <v>569</v>
      </c>
      <c r="C66" s="8" t="s">
        <v>4</v>
      </c>
      <c r="D66" s="8">
        <v>1</v>
      </c>
      <c r="E66" s="5"/>
      <c r="F66" s="23"/>
    </row>
    <row r="67" spans="1:6" s="2" customFormat="1" ht="42.75" x14ac:dyDescent="0.2">
      <c r="A67" s="346"/>
      <c r="B67" s="347" t="s">
        <v>570</v>
      </c>
      <c r="C67" s="348" t="s">
        <v>39</v>
      </c>
      <c r="D67" s="349" t="s">
        <v>32</v>
      </c>
      <c r="E67" s="339"/>
      <c r="F67" s="23">
        <f t="shared" si="0"/>
        <v>0</v>
      </c>
    </row>
    <row r="68" spans="1:6" s="2" customFormat="1" ht="42.75" x14ac:dyDescent="0.2">
      <c r="A68" s="346"/>
      <c r="B68" s="347" t="s">
        <v>571</v>
      </c>
      <c r="C68" s="348" t="s">
        <v>39</v>
      </c>
      <c r="D68" s="349" t="s">
        <v>32</v>
      </c>
      <c r="E68" s="5"/>
      <c r="F68" s="23">
        <f t="shared" si="0"/>
        <v>0</v>
      </c>
    </row>
    <row r="69" spans="1:6" s="2" customFormat="1" ht="42.75" x14ac:dyDescent="0.2">
      <c r="A69" s="346"/>
      <c r="B69" s="347" t="s">
        <v>572</v>
      </c>
      <c r="C69" s="348" t="s">
        <v>39</v>
      </c>
      <c r="D69" s="349" t="s">
        <v>32</v>
      </c>
      <c r="E69" s="5"/>
      <c r="F69" s="23">
        <f t="shared" si="0"/>
        <v>0</v>
      </c>
    </row>
    <row r="70" spans="1:6" s="2" customFormat="1" ht="28.5" x14ac:dyDescent="0.2">
      <c r="A70" s="346"/>
      <c r="B70" s="347" t="s">
        <v>573</v>
      </c>
      <c r="C70" s="348" t="s">
        <v>39</v>
      </c>
      <c r="D70" s="349" t="s">
        <v>32</v>
      </c>
      <c r="E70" s="5"/>
      <c r="F70" s="23">
        <f t="shared" si="0"/>
        <v>0</v>
      </c>
    </row>
    <row r="71" spans="1:6" s="2" customFormat="1" ht="28.5" x14ac:dyDescent="0.2">
      <c r="A71" s="346"/>
      <c r="B71" s="347" t="s">
        <v>574</v>
      </c>
      <c r="C71" s="348" t="s">
        <v>39</v>
      </c>
      <c r="D71" s="349" t="s">
        <v>33</v>
      </c>
      <c r="E71" s="5"/>
      <c r="F71" s="23">
        <f t="shared" si="0"/>
        <v>0</v>
      </c>
    </row>
    <row r="72" spans="1:6" s="2" customFormat="1" ht="28.5" x14ac:dyDescent="0.2">
      <c r="A72" s="346"/>
      <c r="B72" s="347" t="s">
        <v>575</v>
      </c>
      <c r="C72" s="348" t="s">
        <v>39</v>
      </c>
      <c r="D72" s="349" t="s">
        <v>32</v>
      </c>
      <c r="E72" s="5"/>
      <c r="F72" s="23">
        <f t="shared" si="0"/>
        <v>0</v>
      </c>
    </row>
    <row r="73" spans="1:6" s="2" customFormat="1" ht="28.5" x14ac:dyDescent="0.2">
      <c r="A73" s="346"/>
      <c r="B73" s="347" t="s">
        <v>576</v>
      </c>
      <c r="C73" s="348" t="s">
        <v>39</v>
      </c>
      <c r="D73" s="349" t="s">
        <v>32</v>
      </c>
      <c r="E73" s="5"/>
      <c r="F73" s="23">
        <f t="shared" ref="F73:F117" si="1">+D73*E73</f>
        <v>0</v>
      </c>
    </row>
    <row r="74" spans="1:6" s="2" customFormat="1" ht="28.5" x14ac:dyDescent="0.2">
      <c r="A74" s="4"/>
      <c r="B74" s="347" t="s">
        <v>577</v>
      </c>
      <c r="C74" s="348" t="s">
        <v>39</v>
      </c>
      <c r="D74" s="349" t="s">
        <v>32</v>
      </c>
      <c r="E74" s="5"/>
      <c r="F74" s="23">
        <f t="shared" si="1"/>
        <v>0</v>
      </c>
    </row>
    <row r="75" spans="1:6" s="2" customFormat="1" ht="28.5" x14ac:dyDescent="0.2">
      <c r="A75" s="6"/>
      <c r="B75" s="347" t="s">
        <v>578</v>
      </c>
      <c r="C75" s="348" t="s">
        <v>39</v>
      </c>
      <c r="D75" s="349" t="s">
        <v>32</v>
      </c>
      <c r="E75" s="5"/>
      <c r="F75" s="23">
        <f t="shared" si="1"/>
        <v>0</v>
      </c>
    </row>
    <row r="76" spans="1:6" s="2" customFormat="1" ht="28.5" x14ac:dyDescent="0.2">
      <c r="A76" s="6"/>
      <c r="B76" s="347" t="s">
        <v>579</v>
      </c>
      <c r="C76" s="348" t="s">
        <v>39</v>
      </c>
      <c r="D76" s="349" t="s">
        <v>34</v>
      </c>
      <c r="E76" s="5"/>
      <c r="F76" s="23">
        <f t="shared" si="1"/>
        <v>0</v>
      </c>
    </row>
    <row r="77" spans="1:6" s="2" customFormat="1" ht="28.5" x14ac:dyDescent="0.2">
      <c r="A77" s="6"/>
      <c r="B77" s="347" t="s">
        <v>580</v>
      </c>
      <c r="C77" s="348" t="s">
        <v>39</v>
      </c>
      <c r="D77" s="349" t="s">
        <v>35</v>
      </c>
      <c r="E77" s="5"/>
      <c r="F77" s="23">
        <f t="shared" si="1"/>
        <v>0</v>
      </c>
    </row>
    <row r="78" spans="1:6" s="2" customFormat="1" ht="28.5" x14ac:dyDescent="0.2">
      <c r="A78" s="6"/>
      <c r="B78" s="347" t="s">
        <v>581</v>
      </c>
      <c r="C78" s="348" t="s">
        <v>39</v>
      </c>
      <c r="D78" s="349" t="s">
        <v>35</v>
      </c>
      <c r="E78" s="5"/>
      <c r="F78" s="23">
        <f t="shared" si="1"/>
        <v>0</v>
      </c>
    </row>
    <row r="79" spans="1:6" s="2" customFormat="1" ht="28.5" x14ac:dyDescent="0.2">
      <c r="A79" s="6"/>
      <c r="B79" s="347" t="s">
        <v>582</v>
      </c>
      <c r="C79" s="348" t="s">
        <v>39</v>
      </c>
      <c r="D79" s="349" t="s">
        <v>36</v>
      </c>
      <c r="E79" s="5"/>
      <c r="F79" s="23">
        <f t="shared" si="1"/>
        <v>0</v>
      </c>
    </row>
    <row r="80" spans="1:6" s="2" customFormat="1" ht="28.5" x14ac:dyDescent="0.2">
      <c r="A80" s="6"/>
      <c r="B80" s="347" t="s">
        <v>583</v>
      </c>
      <c r="C80" s="348" t="s">
        <v>39</v>
      </c>
      <c r="D80" s="349" t="s">
        <v>37</v>
      </c>
      <c r="E80" s="5"/>
      <c r="F80" s="23">
        <f t="shared" si="1"/>
        <v>0</v>
      </c>
    </row>
    <row r="81" spans="1:6" s="2" customFormat="1" ht="28.5" x14ac:dyDescent="0.2">
      <c r="A81" s="6"/>
      <c r="B81" s="347" t="s">
        <v>584</v>
      </c>
      <c r="C81" s="348" t="s">
        <v>39</v>
      </c>
      <c r="D81" s="349" t="s">
        <v>34</v>
      </c>
      <c r="E81" s="5"/>
      <c r="F81" s="23">
        <f t="shared" si="1"/>
        <v>0</v>
      </c>
    </row>
    <row r="82" spans="1:6" s="2" customFormat="1" ht="57" x14ac:dyDescent="0.2">
      <c r="A82" s="4"/>
      <c r="B82" s="347" t="s">
        <v>585</v>
      </c>
      <c r="C82" s="348" t="s">
        <v>39</v>
      </c>
      <c r="D82" s="349" t="s">
        <v>34</v>
      </c>
      <c r="E82" s="5"/>
      <c r="F82" s="23">
        <f t="shared" si="1"/>
        <v>0</v>
      </c>
    </row>
    <row r="83" spans="1:6" s="2" customFormat="1" ht="28.5" x14ac:dyDescent="0.2">
      <c r="A83" s="6"/>
      <c r="B83" s="347" t="s">
        <v>586</v>
      </c>
      <c r="C83" s="348" t="s">
        <v>39</v>
      </c>
      <c r="D83" s="349" t="s">
        <v>32</v>
      </c>
      <c r="E83" s="5"/>
      <c r="F83" s="23">
        <f t="shared" si="1"/>
        <v>0</v>
      </c>
    </row>
    <row r="84" spans="1:6" s="2" customFormat="1" ht="42.75" x14ac:dyDescent="0.2">
      <c r="A84" s="6"/>
      <c r="B84" s="347" t="s">
        <v>587</v>
      </c>
      <c r="C84" s="348" t="s">
        <v>39</v>
      </c>
      <c r="D84" s="349" t="s">
        <v>33</v>
      </c>
      <c r="E84" s="350"/>
      <c r="F84" s="23">
        <f t="shared" si="1"/>
        <v>0</v>
      </c>
    </row>
    <row r="85" spans="1:6" s="2" customFormat="1" ht="28.5" x14ac:dyDescent="0.2">
      <c r="A85" s="4"/>
      <c r="B85" s="347" t="s">
        <v>588</v>
      </c>
      <c r="C85" s="348" t="s">
        <v>39</v>
      </c>
      <c r="D85" s="349" t="s">
        <v>32</v>
      </c>
      <c r="E85" s="350"/>
      <c r="F85" s="23">
        <f t="shared" si="1"/>
        <v>0</v>
      </c>
    </row>
    <row r="86" spans="1:6" s="2" customFormat="1" ht="28.5" x14ac:dyDescent="0.2">
      <c r="A86" s="4"/>
      <c r="B86" s="347" t="s">
        <v>589</v>
      </c>
      <c r="C86" s="348" t="s">
        <v>39</v>
      </c>
      <c r="D86" s="349" t="s">
        <v>32</v>
      </c>
      <c r="E86" s="350"/>
      <c r="F86" s="23">
        <f t="shared" si="1"/>
        <v>0</v>
      </c>
    </row>
    <row r="87" spans="1:6" s="2" customFormat="1" ht="28.5" x14ac:dyDescent="0.2">
      <c r="A87" s="4"/>
      <c r="B87" s="347" t="s">
        <v>590</v>
      </c>
      <c r="C87" s="348" t="s">
        <v>39</v>
      </c>
      <c r="D87" s="349" t="s">
        <v>32</v>
      </c>
      <c r="E87" s="350"/>
      <c r="F87" s="23">
        <f t="shared" si="1"/>
        <v>0</v>
      </c>
    </row>
    <row r="88" spans="1:6" s="2" customFormat="1" ht="42.75" x14ac:dyDescent="0.2">
      <c r="A88" s="6"/>
      <c r="B88" s="347" t="s">
        <v>591</v>
      </c>
      <c r="C88" s="348" t="s">
        <v>39</v>
      </c>
      <c r="D88" s="349" t="s">
        <v>32</v>
      </c>
      <c r="E88" s="6"/>
      <c r="F88" s="23">
        <f t="shared" si="1"/>
        <v>0</v>
      </c>
    </row>
    <row r="89" spans="1:6" s="2" customFormat="1" ht="28.5" x14ac:dyDescent="0.2">
      <c r="A89" s="6"/>
      <c r="B89" s="347" t="s">
        <v>592</v>
      </c>
      <c r="C89" s="348" t="s">
        <v>39</v>
      </c>
      <c r="D89" s="349" t="s">
        <v>34</v>
      </c>
      <c r="E89" s="6"/>
      <c r="F89" s="23">
        <f t="shared" si="1"/>
        <v>0</v>
      </c>
    </row>
    <row r="90" spans="1:6" s="2" customFormat="1" ht="28.5" x14ac:dyDescent="0.2">
      <c r="A90" s="6"/>
      <c r="B90" s="347" t="s">
        <v>593</v>
      </c>
      <c r="C90" s="348" t="s">
        <v>39</v>
      </c>
      <c r="D90" s="349" t="s">
        <v>38</v>
      </c>
      <c r="E90" s="6"/>
      <c r="F90" s="23">
        <f t="shared" si="1"/>
        <v>0</v>
      </c>
    </row>
    <row r="91" spans="1:6" s="2" customFormat="1" ht="28.5" x14ac:dyDescent="0.2">
      <c r="A91" s="6"/>
      <c r="B91" s="347" t="s">
        <v>594</v>
      </c>
      <c r="C91" s="348" t="s">
        <v>39</v>
      </c>
      <c r="D91" s="349" t="s">
        <v>32</v>
      </c>
      <c r="E91" s="350"/>
      <c r="F91" s="23">
        <f t="shared" si="1"/>
        <v>0</v>
      </c>
    </row>
    <row r="92" spans="1:6" s="2" customFormat="1" ht="42.75" x14ac:dyDescent="0.2">
      <c r="A92" s="6"/>
      <c r="B92" s="347" t="s">
        <v>595</v>
      </c>
      <c r="C92" s="348" t="s">
        <v>39</v>
      </c>
      <c r="D92" s="349" t="s">
        <v>32</v>
      </c>
      <c r="E92" s="350"/>
      <c r="F92" s="23">
        <f t="shared" si="1"/>
        <v>0</v>
      </c>
    </row>
    <row r="93" spans="1:6" s="2" customFormat="1" ht="28.5" x14ac:dyDescent="0.2">
      <c r="A93" s="6"/>
      <c r="B93" s="347" t="s">
        <v>596</v>
      </c>
      <c r="C93" s="348" t="s">
        <v>39</v>
      </c>
      <c r="D93" s="349" t="s">
        <v>33</v>
      </c>
      <c r="E93" s="5"/>
      <c r="F93" s="23">
        <f t="shared" si="1"/>
        <v>0</v>
      </c>
    </row>
    <row r="94" spans="1:6" s="2" customFormat="1" ht="28.5" x14ac:dyDescent="0.2">
      <c r="A94" s="6"/>
      <c r="B94" s="347" t="s">
        <v>597</v>
      </c>
      <c r="C94" s="348" t="s">
        <v>39</v>
      </c>
      <c r="D94" s="349" t="s">
        <v>33</v>
      </c>
      <c r="E94" s="5"/>
      <c r="F94" s="23">
        <f t="shared" si="1"/>
        <v>0</v>
      </c>
    </row>
    <row r="95" spans="1:6" s="2" customFormat="1" ht="42.75" x14ac:dyDescent="0.2">
      <c r="A95" s="6"/>
      <c r="B95" s="347" t="s">
        <v>598</v>
      </c>
      <c r="C95" s="348" t="s">
        <v>39</v>
      </c>
      <c r="D95" s="349" t="s">
        <v>32</v>
      </c>
      <c r="E95" s="5"/>
      <c r="F95" s="23">
        <f t="shared" si="1"/>
        <v>0</v>
      </c>
    </row>
    <row r="96" spans="1:6" s="2" customFormat="1" ht="42.75" x14ac:dyDescent="0.2">
      <c r="A96" s="6"/>
      <c r="B96" s="347" t="s">
        <v>599</v>
      </c>
      <c r="C96" s="348" t="s">
        <v>39</v>
      </c>
      <c r="D96" s="349" t="s">
        <v>32</v>
      </c>
      <c r="E96" s="5"/>
      <c r="F96" s="23">
        <f t="shared" si="1"/>
        <v>0</v>
      </c>
    </row>
    <row r="97" spans="1:6" s="2" customFormat="1" ht="28.5" x14ac:dyDescent="0.2">
      <c r="A97" s="6"/>
      <c r="B97" s="347" t="s">
        <v>600</v>
      </c>
      <c r="C97" s="348" t="s">
        <v>39</v>
      </c>
      <c r="D97" s="349" t="s">
        <v>34</v>
      </c>
      <c r="E97" s="348"/>
      <c r="F97" s="23">
        <f t="shared" si="1"/>
        <v>0</v>
      </c>
    </row>
    <row r="98" spans="1:6" s="2" customFormat="1" ht="28.5" x14ac:dyDescent="0.2">
      <c r="A98" s="6"/>
      <c r="B98" s="347" t="s">
        <v>601</v>
      </c>
      <c r="C98" s="348" t="s">
        <v>39</v>
      </c>
      <c r="D98" s="349" t="s">
        <v>32</v>
      </c>
      <c r="E98" s="5"/>
      <c r="F98" s="23">
        <f t="shared" si="1"/>
        <v>0</v>
      </c>
    </row>
    <row r="99" spans="1:6" s="2" customFormat="1" ht="28.5" x14ac:dyDescent="0.2">
      <c r="A99" s="6"/>
      <c r="B99" s="347" t="s">
        <v>602</v>
      </c>
      <c r="C99" s="348" t="s">
        <v>39</v>
      </c>
      <c r="D99" s="349" t="s">
        <v>32</v>
      </c>
      <c r="E99" s="5"/>
      <c r="F99" s="23">
        <f t="shared" si="1"/>
        <v>0</v>
      </c>
    </row>
    <row r="100" spans="1:6" s="2" customFormat="1" ht="28.5" x14ac:dyDescent="0.2">
      <c r="A100" s="6"/>
      <c r="B100" s="347" t="s">
        <v>603</v>
      </c>
      <c r="C100" s="348" t="s">
        <v>39</v>
      </c>
      <c r="D100" s="349" t="s">
        <v>32</v>
      </c>
      <c r="E100" s="5"/>
      <c r="F100" s="23">
        <f t="shared" si="1"/>
        <v>0</v>
      </c>
    </row>
    <row r="101" spans="1:6" s="2" customFormat="1" ht="28.5" x14ac:dyDescent="0.2">
      <c r="A101" s="6"/>
      <c r="B101" s="347" t="s">
        <v>604</v>
      </c>
      <c r="C101" s="348" t="s">
        <v>39</v>
      </c>
      <c r="D101" s="349" t="s">
        <v>32</v>
      </c>
      <c r="E101" s="5"/>
      <c r="F101" s="23">
        <f t="shared" si="1"/>
        <v>0</v>
      </c>
    </row>
    <row r="102" spans="1:6" s="2" customFormat="1" ht="28.5" x14ac:dyDescent="0.2">
      <c r="A102" s="6"/>
      <c r="B102" s="347" t="s">
        <v>605</v>
      </c>
      <c r="C102" s="348" t="s">
        <v>39</v>
      </c>
      <c r="D102" s="349" t="s">
        <v>32</v>
      </c>
      <c r="E102" s="348"/>
      <c r="F102" s="23">
        <f t="shared" si="1"/>
        <v>0</v>
      </c>
    </row>
    <row r="103" spans="1:6" s="2" customFormat="1" ht="28.5" x14ac:dyDescent="0.2">
      <c r="A103" s="6"/>
      <c r="B103" s="347" t="s">
        <v>606</v>
      </c>
      <c r="C103" s="348" t="s">
        <v>39</v>
      </c>
      <c r="D103" s="6">
        <v>1</v>
      </c>
      <c r="E103" s="348"/>
      <c r="F103" s="23">
        <f t="shared" si="1"/>
        <v>0</v>
      </c>
    </row>
    <row r="104" spans="1:6" s="2" customFormat="1" ht="15.75" customHeight="1" x14ac:dyDescent="0.2">
      <c r="A104" s="6"/>
      <c r="B104" s="7"/>
      <c r="C104" s="6"/>
      <c r="D104" s="6"/>
      <c r="E104" s="348"/>
      <c r="F104" s="23"/>
    </row>
    <row r="105" spans="1:6" s="2" customFormat="1" ht="15.75" customHeight="1" x14ac:dyDescent="0.2">
      <c r="A105" s="6">
        <v>2</v>
      </c>
      <c r="B105" s="7" t="s">
        <v>40</v>
      </c>
      <c r="C105" s="6" t="s">
        <v>10</v>
      </c>
      <c r="D105" s="6">
        <v>1</v>
      </c>
      <c r="E105" s="348"/>
      <c r="F105" s="23">
        <f t="shared" si="1"/>
        <v>0</v>
      </c>
    </row>
    <row r="106" spans="1:6" s="2" customFormat="1" ht="15.75" customHeight="1" x14ac:dyDescent="0.2">
      <c r="A106" s="6"/>
      <c r="B106" s="7"/>
      <c r="C106" s="6"/>
      <c r="D106" s="6"/>
      <c r="E106" s="348"/>
      <c r="F106" s="23"/>
    </row>
    <row r="107" spans="1:6" s="2" customFormat="1" ht="46.5" customHeight="1" x14ac:dyDescent="0.2">
      <c r="A107" s="8">
        <v>3</v>
      </c>
      <c r="B107" s="9" t="s">
        <v>41</v>
      </c>
      <c r="C107" s="8" t="s">
        <v>4</v>
      </c>
      <c r="D107" s="8">
        <v>1</v>
      </c>
      <c r="E107" s="348"/>
      <c r="F107" s="23">
        <f t="shared" si="1"/>
        <v>0</v>
      </c>
    </row>
    <row r="108" spans="1:6" s="2" customFormat="1" ht="46.5" customHeight="1" x14ac:dyDescent="0.2">
      <c r="A108" s="8">
        <v>4</v>
      </c>
      <c r="B108" s="9" t="s">
        <v>607</v>
      </c>
      <c r="C108" s="8" t="s">
        <v>4</v>
      </c>
      <c r="D108" s="8">
        <v>1</v>
      </c>
      <c r="E108" s="348"/>
      <c r="F108" s="23">
        <f t="shared" si="1"/>
        <v>0</v>
      </c>
    </row>
    <row r="109" spans="1:6" s="2" customFormat="1" ht="46.5" customHeight="1" x14ac:dyDescent="0.2">
      <c r="A109" s="8">
        <v>5</v>
      </c>
      <c r="B109" s="9" t="s">
        <v>46</v>
      </c>
      <c r="C109" s="8" t="s">
        <v>4</v>
      </c>
      <c r="D109" s="8">
        <v>1</v>
      </c>
      <c r="E109" s="348"/>
      <c r="F109" s="23">
        <f t="shared" si="1"/>
        <v>0</v>
      </c>
    </row>
    <row r="110" spans="1:6" s="2" customFormat="1" ht="46.5" customHeight="1" x14ac:dyDescent="0.2">
      <c r="A110" s="8">
        <v>6</v>
      </c>
      <c r="B110" s="9" t="s">
        <v>608</v>
      </c>
      <c r="C110" s="8" t="s">
        <v>10</v>
      </c>
      <c r="D110" s="8">
        <v>1</v>
      </c>
      <c r="E110" s="348"/>
      <c r="F110" s="23">
        <f t="shared" si="1"/>
        <v>0</v>
      </c>
    </row>
    <row r="111" spans="1:6" s="2" customFormat="1" ht="46.5" customHeight="1" x14ac:dyDescent="0.2">
      <c r="A111" s="8">
        <v>7</v>
      </c>
      <c r="B111" s="9" t="s">
        <v>609</v>
      </c>
      <c r="C111" s="8" t="s">
        <v>10</v>
      </c>
      <c r="D111" s="8">
        <v>1</v>
      </c>
      <c r="E111" s="348"/>
      <c r="F111" s="23">
        <f t="shared" si="1"/>
        <v>0</v>
      </c>
    </row>
    <row r="112" spans="1:6" s="2" customFormat="1" ht="46.5" customHeight="1" x14ac:dyDescent="0.2">
      <c r="A112" s="8">
        <v>8</v>
      </c>
      <c r="B112" s="9" t="s">
        <v>610</v>
      </c>
      <c r="C112" s="8" t="s">
        <v>10</v>
      </c>
      <c r="D112" s="8">
        <v>1</v>
      </c>
      <c r="E112" s="348"/>
      <c r="F112" s="23">
        <f t="shared" si="1"/>
        <v>0</v>
      </c>
    </row>
    <row r="113" spans="1:6" s="2" customFormat="1" ht="36" customHeight="1" x14ac:dyDescent="0.2">
      <c r="A113" s="8">
        <v>9</v>
      </c>
      <c r="B113" s="9" t="s">
        <v>611</v>
      </c>
      <c r="C113" s="8" t="s">
        <v>10</v>
      </c>
      <c r="D113" s="8">
        <v>1</v>
      </c>
      <c r="E113" s="348"/>
      <c r="F113" s="23">
        <f t="shared" si="1"/>
        <v>0</v>
      </c>
    </row>
    <row r="114" spans="1:6" s="2" customFormat="1" ht="57" x14ac:dyDescent="0.2">
      <c r="A114" s="8">
        <v>10</v>
      </c>
      <c r="B114" s="9" t="s">
        <v>612</v>
      </c>
      <c r="C114" s="8" t="s">
        <v>10</v>
      </c>
      <c r="D114" s="8">
        <v>1</v>
      </c>
      <c r="E114" s="348"/>
      <c r="F114" s="23">
        <f t="shared" si="1"/>
        <v>0</v>
      </c>
    </row>
    <row r="115" spans="1:6" s="2" customFormat="1" ht="28.5" x14ac:dyDescent="0.2">
      <c r="A115" s="8">
        <v>11</v>
      </c>
      <c r="B115" s="9" t="s">
        <v>613</v>
      </c>
      <c r="C115" s="8" t="s">
        <v>10</v>
      </c>
      <c r="D115" s="8">
        <v>1</v>
      </c>
      <c r="E115" s="348"/>
      <c r="F115" s="23">
        <f t="shared" si="1"/>
        <v>0</v>
      </c>
    </row>
    <row r="116" spans="1:6" s="2" customFormat="1" ht="81" customHeight="1" x14ac:dyDescent="0.2">
      <c r="A116" s="8">
        <v>12</v>
      </c>
      <c r="B116" s="9" t="s">
        <v>614</v>
      </c>
      <c r="C116" s="8" t="s">
        <v>10</v>
      </c>
      <c r="D116" s="8">
        <v>1</v>
      </c>
      <c r="E116" s="348"/>
      <c r="F116" s="23">
        <f t="shared" si="1"/>
        <v>0</v>
      </c>
    </row>
    <row r="117" spans="1:6" s="2" customFormat="1" ht="36" customHeight="1" x14ac:dyDescent="0.2">
      <c r="A117" s="8">
        <v>13</v>
      </c>
      <c r="B117" s="9" t="s">
        <v>47</v>
      </c>
      <c r="C117" s="8" t="s">
        <v>10</v>
      </c>
      <c r="D117" s="8">
        <v>1</v>
      </c>
      <c r="E117" s="348"/>
      <c r="F117" s="23">
        <f t="shared" si="1"/>
        <v>0</v>
      </c>
    </row>
    <row r="118" spans="1:6" s="2" customFormat="1" ht="46.5" customHeight="1" x14ac:dyDescent="0.2">
      <c r="A118" s="8"/>
      <c r="B118" s="9"/>
      <c r="C118" s="8"/>
      <c r="D118" s="8"/>
      <c r="E118" s="348"/>
      <c r="F118" s="5"/>
    </row>
    <row r="119" spans="1:6" s="2" customFormat="1" ht="21.75" customHeight="1" x14ac:dyDescent="0.2">
      <c r="A119" s="21"/>
      <c r="B119" s="1" t="s">
        <v>615</v>
      </c>
      <c r="C119" s="8" t="s">
        <v>4</v>
      </c>
      <c r="D119" s="5">
        <v>1</v>
      </c>
      <c r="E119" s="5"/>
      <c r="F119" s="23">
        <f>SUM(F67:F118)</f>
        <v>0</v>
      </c>
    </row>
    <row r="120" spans="1:6" s="2" customFormat="1" ht="15.75" customHeight="1" x14ac:dyDescent="0.2">
      <c r="A120" s="21"/>
      <c r="B120" s="7"/>
      <c r="C120" s="5"/>
      <c r="D120" s="5"/>
      <c r="E120" s="5"/>
      <c r="F120" s="5"/>
    </row>
    <row r="121" spans="1:6" s="2" customFormat="1" x14ac:dyDescent="0.2">
      <c r="A121" s="21"/>
      <c r="B121" s="1"/>
      <c r="C121" s="6"/>
      <c r="D121" s="6"/>
      <c r="E121" s="5"/>
      <c r="F121" s="5"/>
    </row>
    <row r="122" spans="1:6" s="2" customFormat="1" x14ac:dyDescent="0.2">
      <c r="A122" s="21"/>
      <c r="B122" s="1"/>
      <c r="C122" s="6"/>
      <c r="D122" s="6"/>
      <c r="E122" s="5"/>
      <c r="F122" s="5"/>
    </row>
    <row r="123" spans="1:6" s="2" customFormat="1" x14ac:dyDescent="0.2">
      <c r="A123" s="6"/>
      <c r="B123" s="7"/>
      <c r="C123" s="6"/>
      <c r="D123" s="6"/>
      <c r="E123" s="13"/>
      <c r="F123" s="5"/>
    </row>
    <row r="124" spans="1:6" s="2" customFormat="1" x14ac:dyDescent="0.2">
      <c r="A124" s="6"/>
      <c r="B124" s="7"/>
      <c r="C124" s="6"/>
      <c r="D124" s="6"/>
      <c r="E124" s="13"/>
      <c r="F124" s="5"/>
    </row>
    <row r="130" spans="1:6" x14ac:dyDescent="0.2">
      <c r="E130" s="351"/>
    </row>
    <row r="131" spans="1:6" s="2" customFormat="1" x14ac:dyDescent="0.2">
      <c r="A131" s="6"/>
      <c r="B131" s="7"/>
      <c r="C131" s="6"/>
      <c r="D131" s="6"/>
      <c r="E131" s="13"/>
      <c r="F131" s="5"/>
    </row>
    <row r="132" spans="1:6" x14ac:dyDescent="0.2">
      <c r="E132" s="348"/>
    </row>
    <row r="133" spans="1:6" s="2" customFormat="1" x14ac:dyDescent="0.2">
      <c r="A133" s="6"/>
      <c r="B133" s="7"/>
      <c r="C133" s="6"/>
      <c r="D133" s="6"/>
      <c r="E133" s="348"/>
      <c r="F133" s="5"/>
    </row>
    <row r="134" spans="1:6" x14ac:dyDescent="0.2">
      <c r="E134" s="351"/>
    </row>
    <row r="135" spans="1:6" x14ac:dyDescent="0.2">
      <c r="E135" s="351"/>
    </row>
    <row r="136" spans="1:6" x14ac:dyDescent="0.2">
      <c r="E136" s="351"/>
    </row>
    <row r="140" spans="1:6" s="2" customFormat="1" ht="15.75" customHeight="1" x14ac:dyDescent="0.2">
      <c r="A140" s="6"/>
      <c r="B140" s="7"/>
      <c r="C140" s="6"/>
      <c r="D140" s="6"/>
      <c r="E140" s="13"/>
      <c r="F140" s="352"/>
    </row>
    <row r="148" spans="1:6" s="2" customFormat="1" ht="15.75" customHeight="1" x14ac:dyDescent="0.2">
      <c r="A148" s="6"/>
      <c r="B148" s="7"/>
      <c r="C148" s="6"/>
      <c r="D148" s="6"/>
      <c r="E148" s="13"/>
    </row>
    <row r="149" spans="1:6" ht="15.75" customHeight="1" x14ac:dyDescent="0.2">
      <c r="F14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3</vt:i4>
      </vt:variant>
    </vt:vector>
  </HeadingPairs>
  <TitlesOfParts>
    <vt:vector size="8" baseType="lpstr">
      <vt:lpstr>Rekapitulacija</vt:lpstr>
      <vt:lpstr>merilno_mesto</vt:lpstr>
      <vt:lpstr>oprema_črpališča</vt:lpstr>
      <vt:lpstr>kanalizacija</vt:lpstr>
      <vt:lpstr>elektro popis</vt:lpstr>
      <vt:lpstr>kanalizacija!Področje_tiskanja</vt:lpstr>
      <vt:lpstr>merilno_mesto!Področje_tiskanja</vt:lpstr>
      <vt:lpstr>oprema_črpališča!Področje_tiskanja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Dama</dc:creator>
  <cp:lastModifiedBy>uporabnik</cp:lastModifiedBy>
  <cp:lastPrinted>2018-05-24T12:35:39Z</cp:lastPrinted>
  <dcterms:created xsi:type="dcterms:W3CDTF">2018-05-23T08:01:03Z</dcterms:created>
  <dcterms:modified xsi:type="dcterms:W3CDTF">2020-01-24T08:18:15Z</dcterms:modified>
</cp:coreProperties>
</file>