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9395" yWindow="1440" windowWidth="29040" windowHeight="15840" firstSheet="5" activeTab="13"/>
  </bookViews>
  <sheets>
    <sheet name="REKAPITULACIJA" sheetId="1" r:id="rId1"/>
    <sheet name="PRIPRAVLJALNA_DELA" sheetId="2" r:id="rId2"/>
    <sheet name="ODSTRANJEVALNA_DELA" sheetId="3" r:id="rId3"/>
    <sheet name="ZIDARSKA_DELA" sheetId="4" r:id="rId4"/>
    <sheet name="OBRTNISKA_DELA_SKUPAJ" sheetId="5" r:id="rId5"/>
    <sheet name="MK_DELA" sheetId="6" r:id="rId6"/>
    <sheet name="TLAKARSKA_DELA" sheetId="7" r:id="rId7"/>
    <sheet name="SLIKOPLESKARSKA" sheetId="8" r:id="rId8"/>
    <sheet name="VRATA" sheetId="9" r:id="rId9"/>
    <sheet name="OKNA" sheetId="10" r:id="rId10"/>
    <sheet name="KLJUCAVNICARSKA_DELA" sheetId="11" r:id="rId11"/>
    <sheet name="MIZARSKA_DELA_SPLOŠNO" sheetId="12" r:id="rId12"/>
    <sheet name="MIZARSKA_DELA" sheetId="13" r:id="rId13"/>
    <sheet name="RAZNA_DELA" sheetId="14" r:id="rId14"/>
  </sheets>
  <definedNames>
    <definedName name="Excel_BuiltIn_Print_Area" localSheetId="0">REKAPITULACIJA!$A$17:$J$329</definedName>
    <definedName name="Excel_BuiltIn_Print_Area_1">"""NA()"""</definedName>
    <definedName name="Excel_BuiltIn_Print_Area_1_1_1_1_1_1_1">0</definedName>
    <definedName name="Excel_BuiltIn_Print_Area_1_1_1_1_1_1_1_1">0</definedName>
    <definedName name="Excel_BuiltIn_Print_Area_1_1_1_1_1_1_1_1_1">0</definedName>
    <definedName name="Excel_BuiltIn_Print_Area_1_1_1_1_1_1_1_1_1_1">0</definedName>
    <definedName name="Excel_BuiltIn_Print_Area_1_1_1_1_1_1_1_1_1_1_1">0</definedName>
    <definedName name="Excel_BuiltIn_Print_Area_1_1_1_1_1_1_1_1_1_1_1_1">0</definedName>
    <definedName name="Excel_BuiltIn_Print_Area_1_1_1_1_1_1_1_1_1_1_1_1_1">0</definedName>
    <definedName name="Excel_BuiltIn_Print_Area_10">0</definedName>
    <definedName name="Excel_BuiltIn_Print_Area_10_1">0</definedName>
    <definedName name="Excel_BuiltIn_Print_Area_10_1_1">0</definedName>
    <definedName name="Excel_BuiltIn_Print_Area_11">0</definedName>
    <definedName name="Excel_BuiltIn_Print_Area_11_1">0</definedName>
    <definedName name="Excel_BuiltIn_Print_Area_11_1_1">0</definedName>
    <definedName name="Excel_BuiltIn_Print_Area_12">0</definedName>
    <definedName name="Excel_BuiltIn_Print_Area_12_1">0</definedName>
    <definedName name="Excel_BuiltIn_Print_Area_12_1_1">0</definedName>
    <definedName name="Excel_BuiltIn_Print_Area_13">0</definedName>
    <definedName name="Excel_BuiltIn_Print_Area_13_1">0</definedName>
    <definedName name="Excel_BuiltIn_Print_Area_13_1_1">0</definedName>
    <definedName name="Excel_BuiltIn_Print_Area_14">0</definedName>
    <definedName name="Excel_BuiltIn_Print_Area_14_1">0</definedName>
    <definedName name="Excel_BuiltIn_Print_Area_14_1_1">0</definedName>
    <definedName name="Excel_BuiltIn_Print_Area_15">0</definedName>
    <definedName name="Excel_BuiltIn_Print_Area_15_1">0</definedName>
    <definedName name="Excel_BuiltIn_Print_Area_15_1_1">0</definedName>
    <definedName name="Excel_BuiltIn_Print_Area_16">0</definedName>
    <definedName name="Excel_BuiltIn_Print_Area_16_1">0</definedName>
    <definedName name="Excel_BuiltIn_Print_Area_16_1_1">0</definedName>
    <definedName name="Excel_BuiltIn_Print_Area_17">0</definedName>
    <definedName name="Excel_BuiltIn_Print_Area_17_1">0</definedName>
    <definedName name="Excel_BuiltIn_Print_Area_17_1_1">0</definedName>
    <definedName name="Excel_BuiltIn_Print_Area_18">0</definedName>
    <definedName name="Excel_BuiltIn_Print_Area_18_1">0</definedName>
    <definedName name="Excel_BuiltIn_Print_Area_18_1_1">0</definedName>
    <definedName name="Excel_BuiltIn_Print_Area_19">0</definedName>
    <definedName name="Excel_BuiltIn_Print_Area_19_1">0</definedName>
    <definedName name="Excel_BuiltIn_Print_Area_19_1_1">0</definedName>
    <definedName name="Excel_BuiltIn_Print_Area_2">REKAPITULACIJA!$A$17:$H$329</definedName>
    <definedName name="Excel_BuiltIn_Print_Area_2_1">0</definedName>
    <definedName name="Excel_BuiltIn_Print_Area_2_1_1">0</definedName>
    <definedName name="Excel_BuiltIn_Print_Area_2_1_1_1">0</definedName>
    <definedName name="Excel_BuiltIn_Print_Area_2_1_1_1_1">0</definedName>
    <definedName name="Excel_BuiltIn_Print_Area_2_1_1_1_1_1">0</definedName>
    <definedName name="Excel_BuiltIn_Print_Area_2_1_1_1_1_1_1">0</definedName>
    <definedName name="Excel_BuiltIn_Print_Area_20">0</definedName>
    <definedName name="Excel_BuiltIn_Print_Area_20_1">0</definedName>
    <definedName name="Excel_BuiltIn_Print_Area_20_1_1">0</definedName>
    <definedName name="Excel_BuiltIn_Print_Area_21">0</definedName>
    <definedName name="Excel_BuiltIn_Print_Area_21_1">0</definedName>
    <definedName name="Excel_BuiltIn_Print_Area_21_1_1">0</definedName>
    <definedName name="Excel_BuiltIn_Print_Area_22">0</definedName>
    <definedName name="Excel_BuiltIn_Print_Area_22_1">0</definedName>
    <definedName name="Excel_BuiltIn_Print_Area_22_1_1">0</definedName>
    <definedName name="Excel_BuiltIn_Print_Area_23">0</definedName>
    <definedName name="Excel_BuiltIn_Print_Area_23_1">0</definedName>
    <definedName name="Excel_BuiltIn_Print_Area_23_1_1">0</definedName>
    <definedName name="Excel_BuiltIn_Print_Area_24">0</definedName>
    <definedName name="Excel_BuiltIn_Print_Area_24_1">0</definedName>
    <definedName name="Excel_BuiltIn_Print_Area_24_1_1">0</definedName>
    <definedName name="Excel_BuiltIn_Print_Area_25">0</definedName>
    <definedName name="Excel_BuiltIn_Print_Area_25_1">0</definedName>
    <definedName name="Excel_BuiltIn_Print_Area_25_1_1">0</definedName>
    <definedName name="Excel_BuiltIn_Print_Area_26">0</definedName>
    <definedName name="Excel_BuiltIn_Print_Area_26_1">0</definedName>
    <definedName name="Excel_BuiltIn_Print_Area_26_1_1">0</definedName>
    <definedName name="Excel_BuiltIn_Print_Area_27">0</definedName>
    <definedName name="Excel_BuiltIn_Print_Area_27_1">0</definedName>
    <definedName name="Excel_BuiltIn_Print_Area_27_1_1">0</definedName>
    <definedName name="Excel_BuiltIn_Print_Area_28">0</definedName>
    <definedName name="Excel_BuiltIn_Print_Area_28_1">0</definedName>
    <definedName name="Excel_BuiltIn_Print_Area_28_1_1">0</definedName>
    <definedName name="Excel_BuiltIn_Print_Area_29">0</definedName>
    <definedName name="Excel_BuiltIn_Print_Area_29_1">0</definedName>
    <definedName name="Excel_BuiltIn_Print_Area_29_1_1">0</definedName>
    <definedName name="Excel_BuiltIn_Print_Area_3">"""NA()"""</definedName>
    <definedName name="Excel_BuiltIn_Print_Area_3_1">0</definedName>
    <definedName name="Excel_BuiltIn_Print_Area_3_1_1">0</definedName>
    <definedName name="Excel_BuiltIn_Print_Area_3_1_1_1">0</definedName>
    <definedName name="Excel_BuiltIn_Print_Area_3_1_1_1_1">0</definedName>
    <definedName name="Excel_BuiltIn_Print_Area_3_1_1_1_1_1">0</definedName>
    <definedName name="Excel_BuiltIn_Print_Area_30">0</definedName>
    <definedName name="Excel_BuiltIn_Print_Area_30_1">0</definedName>
    <definedName name="Excel_BuiltIn_Print_Area_30_1_1">0</definedName>
    <definedName name="Excel_BuiltIn_Print_Area_31">0</definedName>
    <definedName name="Excel_BuiltIn_Print_Area_31_1">0</definedName>
    <definedName name="Excel_BuiltIn_Print_Area_31_1_1">0</definedName>
    <definedName name="Excel_BuiltIn_Print_Area_32">0</definedName>
    <definedName name="Excel_BuiltIn_Print_Area_32_1">0</definedName>
    <definedName name="Excel_BuiltIn_Print_Area_32_1_1">0</definedName>
    <definedName name="Excel_BuiltIn_Print_Area_33">0</definedName>
    <definedName name="Excel_BuiltIn_Print_Area_33_1">0</definedName>
    <definedName name="Excel_BuiltIn_Print_Area_33_1_1">0</definedName>
    <definedName name="Excel_BuiltIn_Print_Area_34">0</definedName>
    <definedName name="Excel_BuiltIn_Print_Area_34_1">0</definedName>
    <definedName name="Excel_BuiltIn_Print_Area_34_1_1">0</definedName>
    <definedName name="Excel_BuiltIn_Print_Area_35">0</definedName>
    <definedName name="Excel_BuiltIn_Print_Area_35_1">0</definedName>
    <definedName name="Excel_BuiltIn_Print_Area_35_1_1">0</definedName>
    <definedName name="Excel_BuiltIn_Print_Area_36">0</definedName>
    <definedName name="Excel_BuiltIn_Print_Area_36_1">0</definedName>
    <definedName name="Excel_BuiltIn_Print_Area_36_1_1">0</definedName>
    <definedName name="Excel_BuiltIn_Print_Area_37">0</definedName>
    <definedName name="Excel_BuiltIn_Print_Area_37_1">0</definedName>
    <definedName name="Excel_BuiltIn_Print_Area_37_1_1">0</definedName>
    <definedName name="Excel_BuiltIn_Print_Area_38">0</definedName>
    <definedName name="Excel_BuiltIn_Print_Area_38_1">0</definedName>
    <definedName name="Excel_BuiltIn_Print_Area_38_1_1">0</definedName>
    <definedName name="Excel_BuiltIn_Print_Area_39">0</definedName>
    <definedName name="Excel_BuiltIn_Print_Area_39_1">0</definedName>
    <definedName name="Excel_BuiltIn_Print_Area_39_1_1">0</definedName>
    <definedName name="Excel_BuiltIn_Print_Area_4">0</definedName>
    <definedName name="Excel_BuiltIn_Print_Area_4_1">0</definedName>
    <definedName name="Excel_BuiltIn_Print_Area_4_1_1">0</definedName>
    <definedName name="Excel_BuiltIn_Print_Area_4_1_1_1">0</definedName>
    <definedName name="Excel_BuiltIn_Print_Area_4_1_1_1_1">0</definedName>
    <definedName name="Excel_BuiltIn_Print_Area_40">0</definedName>
    <definedName name="Excel_BuiltIn_Print_Area_40_1">0</definedName>
    <definedName name="Excel_BuiltIn_Print_Area_40_1_1">0</definedName>
    <definedName name="Excel_BuiltIn_Print_Area_41">0</definedName>
    <definedName name="Excel_BuiltIn_Print_Area_41_1">0</definedName>
    <definedName name="Excel_BuiltIn_Print_Area_41_1_1">0</definedName>
    <definedName name="Excel_BuiltIn_Print_Area_42">0</definedName>
    <definedName name="Excel_BuiltIn_Print_Area_42_1">0</definedName>
    <definedName name="Excel_BuiltIn_Print_Area_42_1_1">0</definedName>
    <definedName name="Excel_BuiltIn_Print_Area_43">0</definedName>
    <definedName name="Excel_BuiltIn_Print_Area_43_1">0</definedName>
    <definedName name="Excel_BuiltIn_Print_Area_43_1_1">0</definedName>
    <definedName name="Excel_BuiltIn_Print_Area_44">0</definedName>
    <definedName name="Excel_BuiltIn_Print_Area_44_1">0</definedName>
    <definedName name="Excel_BuiltIn_Print_Area_44_1_1">0</definedName>
    <definedName name="Excel_BuiltIn_Print_Area_45">0</definedName>
    <definedName name="Excel_BuiltIn_Print_Area_45_1">0</definedName>
    <definedName name="Excel_BuiltIn_Print_Area_45_1_1">0</definedName>
    <definedName name="Excel_BuiltIn_Print_Area_46">0</definedName>
    <definedName name="Excel_BuiltIn_Print_Area_46_1">0</definedName>
    <definedName name="Excel_BuiltIn_Print_Area_46_1_1">0</definedName>
    <definedName name="Excel_BuiltIn_Print_Area_47">0</definedName>
    <definedName name="Excel_BuiltIn_Print_Area_47_1">0</definedName>
    <definedName name="Excel_BuiltIn_Print_Area_47_1_1">0</definedName>
    <definedName name="Excel_BuiltIn_Print_Area_48">0</definedName>
    <definedName name="Excel_BuiltIn_Print_Area_48_1">0</definedName>
    <definedName name="Excel_BuiltIn_Print_Area_48_1_1">0</definedName>
    <definedName name="Excel_BuiltIn_Print_Area_49">0</definedName>
    <definedName name="Excel_BuiltIn_Print_Area_49_1">0</definedName>
    <definedName name="Excel_BuiltIn_Print_Area_5">0</definedName>
    <definedName name="Excel_BuiltIn_Print_Area_5_1">0</definedName>
    <definedName name="Excel_BuiltIn_Print_Area_5_1_1">0</definedName>
    <definedName name="Excel_BuiltIn_Print_Area_5_1_1_1">0</definedName>
    <definedName name="Excel_BuiltIn_Print_Area_50">0</definedName>
    <definedName name="Excel_BuiltIn_Print_Area_50_1">0</definedName>
    <definedName name="Excel_BuiltIn_Print_Area_51">0</definedName>
    <definedName name="Excel_BuiltIn_Print_Area_51_1">0</definedName>
    <definedName name="Excel_BuiltIn_Print_Area_52">0</definedName>
    <definedName name="Excel_BuiltIn_Print_Area_52_1">0</definedName>
    <definedName name="Excel_BuiltIn_Print_Area_53">0</definedName>
    <definedName name="Excel_BuiltIn_Print_Area_53_1">0</definedName>
    <definedName name="Excel_BuiltIn_Print_Area_54">0</definedName>
    <definedName name="Excel_BuiltIn_Print_Area_54_1">0</definedName>
    <definedName name="Excel_BuiltIn_Print_Area_55">0</definedName>
    <definedName name="Excel_BuiltIn_Print_Area_55_1">0</definedName>
    <definedName name="Excel_BuiltIn_Print_Area_56">0</definedName>
    <definedName name="Excel_BuiltIn_Print_Area_56_1">0</definedName>
    <definedName name="Excel_BuiltIn_Print_Area_57">0</definedName>
    <definedName name="Excel_BuiltIn_Print_Area_57_1">0</definedName>
    <definedName name="Excel_BuiltIn_Print_Area_58">0</definedName>
    <definedName name="Excel_BuiltIn_Print_Area_58_1">0</definedName>
    <definedName name="Excel_BuiltIn_Print_Area_59">0</definedName>
    <definedName name="Excel_BuiltIn_Print_Area_59_1">0</definedName>
    <definedName name="Excel_BuiltIn_Print_Area_6">0</definedName>
    <definedName name="Excel_BuiltIn_Print_Area_6_1">0</definedName>
    <definedName name="Excel_BuiltIn_Print_Area_6_1_1">0</definedName>
    <definedName name="Excel_BuiltIn_Print_Area_6_1_1_1">0</definedName>
    <definedName name="Excel_BuiltIn_Print_Area_60">0</definedName>
    <definedName name="Excel_BuiltIn_Print_Area_60_1">0</definedName>
    <definedName name="Excel_BuiltIn_Print_Area_61">0</definedName>
    <definedName name="Excel_BuiltIn_Print_Area_61_1">0</definedName>
    <definedName name="Excel_BuiltIn_Print_Area_62">0</definedName>
    <definedName name="Excel_BuiltIn_Print_Area_62_1">0</definedName>
    <definedName name="Excel_BuiltIn_Print_Area_63">0</definedName>
    <definedName name="Excel_BuiltIn_Print_Area_63_1">0</definedName>
    <definedName name="Excel_BuiltIn_Print_Area_64">0</definedName>
    <definedName name="Excel_BuiltIn_Print_Area_64_1">0</definedName>
    <definedName name="Excel_BuiltIn_Print_Area_7">0</definedName>
    <definedName name="Excel_BuiltIn_Print_Area_7_1">0</definedName>
    <definedName name="Excel_BuiltIn_Print_Area_7_1_1">0</definedName>
    <definedName name="Excel_BuiltIn_Print_Area_7_1_1_1">0</definedName>
    <definedName name="Excel_BuiltIn_Print_Area_8">0</definedName>
    <definedName name="Excel_BuiltIn_Print_Area_8_1">0</definedName>
    <definedName name="Excel_BuiltIn_Print_Area_8_1_1">0</definedName>
    <definedName name="Excel_BuiltIn_Print_Area_8_1_1_1">0</definedName>
    <definedName name="Excel_BuiltIn_Print_Area_9">0</definedName>
    <definedName name="Excel_BuiltIn_Print_Area_9_1">0</definedName>
    <definedName name="Excel_BuiltIn_Print_Area_9_1_1">0</definedName>
    <definedName name="Excel_BuiltIn_Print_Titles" localSheetId="0">REKAPITULACIJA!$A$21:$AMJ$22</definedName>
    <definedName name="Excel_BuiltIn_Print_Titles_1">0</definedName>
    <definedName name="Excel_BuiltIn_Print_Titles_1_1">"""NA()"""</definedName>
    <definedName name="Excel_BuiltIn_Print_Titles_1_1_1">0</definedName>
    <definedName name="Excel_BuiltIn_Print_Titles_1_1_1_1">0</definedName>
    <definedName name="Excel_BuiltIn_Print_Titles_1_1_1_1_1">0</definedName>
    <definedName name="Excel_BuiltIn_Print_Titles_10">0</definedName>
    <definedName name="Excel_BuiltIn_Print_Titles_10_1">0</definedName>
    <definedName name="Excel_BuiltIn_Print_Titles_10_1_1">0</definedName>
    <definedName name="Excel_BuiltIn_Print_Titles_11">0</definedName>
    <definedName name="Excel_BuiltIn_Print_Titles_11_1">0</definedName>
    <definedName name="Excel_BuiltIn_Print_Titles_11_1_1">0</definedName>
    <definedName name="Excel_BuiltIn_Print_Titles_12">0</definedName>
    <definedName name="Excel_BuiltIn_Print_Titles_12_1">0</definedName>
    <definedName name="Excel_BuiltIn_Print_Titles_12_1_1">0</definedName>
    <definedName name="Excel_BuiltIn_Print_Titles_13">0</definedName>
    <definedName name="Excel_BuiltIn_Print_Titles_13_1">0</definedName>
    <definedName name="Excel_BuiltIn_Print_Titles_13_1_1">0</definedName>
    <definedName name="Excel_BuiltIn_Print_Titles_14">0</definedName>
    <definedName name="Excel_BuiltIn_Print_Titles_14_1">0</definedName>
    <definedName name="Excel_BuiltIn_Print_Titles_14_1_1">0</definedName>
    <definedName name="Excel_BuiltIn_Print_Titles_15">0</definedName>
    <definedName name="Excel_BuiltIn_Print_Titles_15_1">0</definedName>
    <definedName name="Excel_BuiltIn_Print_Titles_15_1_1">0</definedName>
    <definedName name="Excel_BuiltIn_Print_Titles_16">0</definedName>
    <definedName name="Excel_BuiltIn_Print_Titles_16_1">0</definedName>
    <definedName name="Excel_BuiltIn_Print_Titles_16_1_1">0</definedName>
    <definedName name="Excel_BuiltIn_Print_Titles_17">0</definedName>
    <definedName name="Excel_BuiltIn_Print_Titles_17_1">0</definedName>
    <definedName name="Excel_BuiltIn_Print_Titles_18">0</definedName>
    <definedName name="Excel_BuiltIn_Print_Titles_18_1">0</definedName>
    <definedName name="Excel_BuiltIn_Print_Titles_19">0</definedName>
    <definedName name="Excel_BuiltIn_Print_Titles_19_1">0</definedName>
    <definedName name="Excel_BuiltIn_Print_Titles_2">0</definedName>
    <definedName name="Excel_BuiltIn_Print_Titles_2_1">0</definedName>
    <definedName name="Excel_BuiltIn_Print_Titles_2_1_1">0</definedName>
    <definedName name="Excel_BuiltIn_Print_Titles_20">0</definedName>
    <definedName name="Excel_BuiltIn_Print_Titles_20_1">0</definedName>
    <definedName name="Excel_BuiltIn_Print_Titles_21">0</definedName>
    <definedName name="Excel_BuiltIn_Print_Titles_21_1">0</definedName>
    <definedName name="Excel_BuiltIn_Print_Titles_22">0</definedName>
    <definedName name="Excel_BuiltIn_Print_Titles_22_1">0</definedName>
    <definedName name="Excel_BuiltIn_Print_Titles_3">"""NA()"""</definedName>
    <definedName name="Excel_BuiltIn_Print_Titles_3_1">0</definedName>
    <definedName name="Excel_BuiltIn_Print_Titles_3_1_1">0</definedName>
    <definedName name="Excel_BuiltIn_Print_Titles_3_1_1_1">0</definedName>
    <definedName name="Excel_BuiltIn_Print_Titles_4">0</definedName>
    <definedName name="Excel_BuiltIn_Print_Titles_4_1">0</definedName>
    <definedName name="Excel_BuiltIn_Print_Titles_4_1_1">0</definedName>
    <definedName name="Excel_BuiltIn_Print_Titles_5">0</definedName>
    <definedName name="Excel_BuiltIn_Print_Titles_5_1">0</definedName>
    <definedName name="Excel_BuiltIn_Print_Titles_5_1_1">0</definedName>
    <definedName name="Excel_BuiltIn_Print_Titles_6">0</definedName>
    <definedName name="Excel_BuiltIn_Print_Titles_6_1">0</definedName>
    <definedName name="Excel_BuiltIn_Print_Titles_6_1_1">0</definedName>
    <definedName name="Excel_BuiltIn_Print_Titles_7">0</definedName>
    <definedName name="Excel_BuiltIn_Print_Titles_7_1">0</definedName>
    <definedName name="Excel_BuiltIn_Print_Titles_7_1_1">0</definedName>
    <definedName name="Excel_BuiltIn_Print_Titles_8">0</definedName>
    <definedName name="Excel_BuiltIn_Print_Titles_8_1">0</definedName>
    <definedName name="Excel_BuiltIn_Print_Titles_8_1_1">0</definedName>
    <definedName name="Excel_BuiltIn_Print_Titles_9">0</definedName>
    <definedName name="Excel_BuiltIn_Print_Titles_9_1">0</definedName>
    <definedName name="Excel_BuiltIn_Print_Titles_9_1_1">0</definedName>
    <definedName name="_xlnm.Print_Area" localSheetId="10">KLJUCAVNICARSKA_DELA!$A$1:$G$19</definedName>
    <definedName name="_xlnm.Print_Area" localSheetId="12">MIZARSKA_DELA!$A$1:$G$30</definedName>
    <definedName name="_xlnm.Print_Area" localSheetId="11">MIZARSKA_DELA_SPLOŠNO!$A$1:$G$101</definedName>
    <definedName name="_xlnm.Print_Area" localSheetId="5">MK_DELA!$A$1:$G$53</definedName>
    <definedName name="_xlnm.Print_Area" localSheetId="4">OBRTNISKA_DELA_SKUPAJ!$A$1:$G$15</definedName>
    <definedName name="_xlnm.Print_Area" localSheetId="2">ODSTRANJEVALNA_DELA!$A$1:$G$92</definedName>
    <definedName name="_xlnm.Print_Area" localSheetId="9">OKNA!$A$1:$G$14</definedName>
    <definedName name="_xlnm.Print_Area" localSheetId="1">PRIPRAVLJALNA_DELA!$A$1:$G$21</definedName>
    <definedName name="_xlnm.Print_Area" localSheetId="13">RAZNA_DELA!$A$1:$G$13</definedName>
    <definedName name="_xlnm.Print_Area" localSheetId="0">REKAPITULACIJA!$A$1:$F$31</definedName>
    <definedName name="_xlnm.Print_Area" localSheetId="7">SLIKOPLESKARSKA!$A$1:$G$15</definedName>
    <definedName name="_xlnm.Print_Area" localSheetId="6">TLAKARSKA_DELA!$A$1:$G$17</definedName>
    <definedName name="_xlnm.Print_Area" localSheetId="8">VRATA!$A$1:$G$25</definedName>
    <definedName name="_xlnm.Print_Area" localSheetId="3">ZIDARSKA_DELA!$A$1:$G$13</definedName>
    <definedName name="Print_Area_1">0</definedName>
    <definedName name="Print_Area_1_1">0</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7" i="3" l="1"/>
  <c r="G65" i="3"/>
  <c r="G9" i="2"/>
  <c r="G10" i="14"/>
  <c r="G8" i="14"/>
  <c r="G6" i="14"/>
  <c r="G26" i="13"/>
  <c r="G24" i="13"/>
  <c r="G23" i="13"/>
  <c r="G22" i="13"/>
  <c r="G19" i="13"/>
  <c r="G18" i="13"/>
  <c r="G17" i="13"/>
  <c r="G16" i="13"/>
  <c r="G14" i="13"/>
  <c r="G13" i="13"/>
  <c r="G12" i="13"/>
  <c r="G10" i="13"/>
  <c r="G8" i="13"/>
  <c r="G6" i="13"/>
  <c r="G5" i="13"/>
  <c r="G4" i="13"/>
  <c r="G14" i="11"/>
  <c r="G13" i="11"/>
  <c r="G12" i="11"/>
  <c r="E12" i="11"/>
  <c r="E9" i="11"/>
  <c r="G9" i="11" s="1"/>
  <c r="G11" i="10"/>
  <c r="G14" i="10" s="1"/>
  <c r="D24" i="1" s="1"/>
  <c r="G22" i="9"/>
  <c r="G20" i="9"/>
  <c r="G18" i="9"/>
  <c r="G15" i="9"/>
  <c r="E11" i="8"/>
  <c r="G11" i="8" s="1"/>
  <c r="E9" i="8"/>
  <c r="G9" i="8" s="1"/>
  <c r="G8" i="8"/>
  <c r="E8" i="8"/>
  <c r="E12" i="7"/>
  <c r="G12" i="7" s="1"/>
  <c r="E10" i="7"/>
  <c r="G10" i="7" s="1"/>
  <c r="G8" i="7"/>
  <c r="E8" i="7"/>
  <c r="G49" i="6"/>
  <c r="G48" i="6"/>
  <c r="E45" i="6"/>
  <c r="G45" i="6" s="1"/>
  <c r="G43" i="6"/>
  <c r="E43" i="6"/>
  <c r="G41" i="6"/>
  <c r="E41" i="6"/>
  <c r="E38" i="6"/>
  <c r="G38" i="6" s="1"/>
  <c r="E33" i="6"/>
  <c r="G33" i="6" s="1"/>
  <c r="G30" i="6"/>
  <c r="E30" i="6"/>
  <c r="G26" i="6"/>
  <c r="E26" i="6"/>
  <c r="E25" i="6"/>
  <c r="G25" i="6" s="1"/>
  <c r="E19" i="6"/>
  <c r="G19" i="6" s="1"/>
  <c r="E17" i="6"/>
  <c r="G17" i="6" s="1"/>
  <c r="G15" i="6"/>
  <c r="E15" i="6"/>
  <c r="E9" i="4"/>
  <c r="G9" i="4" s="1"/>
  <c r="E7" i="4"/>
  <c r="G7" i="4" s="1"/>
  <c r="G89" i="3"/>
  <c r="G87" i="3"/>
  <c r="G85" i="3"/>
  <c r="E82" i="3"/>
  <c r="G82" i="3" s="1"/>
  <c r="G80" i="3"/>
  <c r="G78" i="3"/>
  <c r="G77" i="3"/>
  <c r="G76" i="3"/>
  <c r="G73" i="3"/>
  <c r="G71" i="3"/>
  <c r="G69" i="3"/>
  <c r="G63" i="3"/>
  <c r="E63" i="3"/>
  <c r="G61" i="3"/>
  <c r="G58" i="3"/>
  <c r="G55" i="3"/>
  <c r="G52" i="3"/>
  <c r="G49" i="3"/>
  <c r="G46" i="3"/>
  <c r="G43" i="3"/>
  <c r="G41" i="3"/>
  <c r="G39" i="3"/>
  <c r="G38" i="3"/>
  <c r="G37" i="3"/>
  <c r="G34" i="3"/>
  <c r="G31" i="3"/>
  <c r="G30" i="3"/>
  <c r="G27" i="3"/>
  <c r="G24" i="3"/>
  <c r="G21" i="3"/>
  <c r="G18" i="3"/>
  <c r="G17" i="3"/>
  <c r="G14" i="3"/>
  <c r="G13" i="3"/>
  <c r="G10" i="3"/>
  <c r="G17" i="2"/>
  <c r="E15" i="2"/>
  <c r="G15" i="2" s="1"/>
  <c r="E13" i="2"/>
  <c r="G13" i="2" s="1"/>
  <c r="E11" i="2"/>
  <c r="G11" i="2" s="1"/>
  <c r="G13" i="14" l="1"/>
  <c r="D27" i="1" s="1"/>
  <c r="G25" i="9"/>
  <c r="D23" i="1" s="1"/>
  <c r="G30" i="13"/>
  <c r="D26" i="1" s="1"/>
  <c r="G19" i="11"/>
  <c r="D25" i="1" s="1"/>
  <c r="G15" i="8"/>
  <c r="D22" i="1" s="1"/>
  <c r="G12" i="4"/>
  <c r="D19" i="1" s="1"/>
  <c r="G92" i="3"/>
  <c r="D18" i="1" s="1"/>
  <c r="G16" i="7"/>
  <c r="D21" i="1" s="1"/>
  <c r="G21" i="2"/>
  <c r="D17" i="1" s="1"/>
  <c r="G53" i="6"/>
  <c r="D20" i="1" s="1"/>
  <c r="D30" i="1" l="1"/>
</calcChain>
</file>

<file path=xl/sharedStrings.xml><?xml version="1.0" encoding="utf-8"?>
<sst xmlns="http://schemas.openxmlformats.org/spreadsheetml/2006/main" count="512" uniqueCount="339">
  <si>
    <t>POPIS GRADBENO OBRTNIŠKIH DEL</t>
  </si>
  <si>
    <t>investitor:</t>
  </si>
  <si>
    <t>SB „DR. FRANCA DERGANCA“ NOVA GORICA</t>
  </si>
  <si>
    <t>Ulica padlih borcev 13A, 5290 Šempeter pri Gorici</t>
  </si>
  <si>
    <t>objekt:</t>
  </si>
  <si>
    <t>CT</t>
  </si>
  <si>
    <t>leto:</t>
  </si>
  <si>
    <t>REKAPITULACIJA</t>
  </si>
  <si>
    <t>PRIPRAVLJALNA DELA</t>
  </si>
  <si>
    <t>ODSTRANJEVALNA DELA</t>
  </si>
  <si>
    <t>ZIDARSKA DELA</t>
  </si>
  <si>
    <t>MK DELA</t>
  </si>
  <si>
    <t>TLAKARSKA DELA</t>
  </si>
  <si>
    <t>SLIKOPLESKARSKA DELA</t>
  </si>
  <si>
    <t>VRATA</t>
  </si>
  <si>
    <t>OKNA</t>
  </si>
  <si>
    <t>KLJUČAVNIČARSKA DELA</t>
  </si>
  <si>
    <t>MIZARSKA DELA + OPREMA</t>
  </si>
  <si>
    <t>RAZNA DELA</t>
  </si>
  <si>
    <t>SKUPAJ</t>
  </si>
  <si>
    <t>Opisi pozicij so skrajšani. Ponudba za izvedbo mora vsebovati vse stroške za kompletno
Izdelavo pozicije, tudi če v popisu niso eksplicitno navedeni.</t>
  </si>
  <si>
    <t>Pred izdelavo ponudbe je obvezen predhodni ogled objekta.</t>
  </si>
  <si>
    <t>V času gradnje je vključeno čiščenje dostopnih poti preko objekta, ki se bo izvajal po
Potrebi.</t>
  </si>
  <si>
    <t>enota</t>
  </si>
  <si>
    <t>količina</t>
  </si>
  <si>
    <t>cena</t>
  </si>
  <si>
    <t>Vrednost (€)</t>
  </si>
  <si>
    <t>01 001</t>
  </si>
  <si>
    <t>Ureditev gradbišča skladno s splošnim opisom in vsemi zahtevami koordinatorja za varnost.</t>
  </si>
  <si>
    <t>kom</t>
  </si>
  <si>
    <t>01 002</t>
  </si>
  <si>
    <t>Dobava in izdelava protiprašne stenske zaščite ter demontaža le te po zaključku del ter popravilo poškodb, ki bi nastale v času gradnje</t>
  </si>
  <si>
    <t>m2</t>
  </si>
  <si>
    <t>01 003</t>
  </si>
  <si>
    <t>Dobava in izdelava zavarovanja tlakov pred poškodbami
-lesene deske
-zaščita z juto</t>
  </si>
  <si>
    <t>01 004</t>
  </si>
  <si>
    <t>zaključno čiščenje prostorov (tlakov, oblog, pohištvene opreme) pred predajo naročniku.
Obračunana neto površina prostorov</t>
  </si>
  <si>
    <t>01 005</t>
  </si>
  <si>
    <t>Lahki delovni odri na delovnih stolicah do višine 2m 1x tlorisna površina</t>
  </si>
  <si>
    <t>2</t>
  </si>
  <si>
    <t>Vsa rušitvena in ostala dela se lahko pričnejo šele po odklopu vseh inštalacijskih
Priključkov.
Pri vseh pozicijah je potrebno upoštevati vse prenose.  Vključen je tudi iznos materiala
iz objekta In deponiranje na stalno deponijo s plačilom  vseh prispevkov.</t>
  </si>
  <si>
    <t xml:space="preserve"> </t>
  </si>
  <si>
    <t>02 001</t>
  </si>
  <si>
    <t>Demontaža lesene maske drsnih vrat.</t>
  </si>
  <si>
    <t>dim 720x40x2cm</t>
  </si>
  <si>
    <t>02 002</t>
  </si>
  <si>
    <t>Demontaža lesenih drsnih vrat vključno s kovinskimi podboji in vodilom. Vrata in podboji s svinčeno zaščito proti sevanju!</t>
  </si>
  <si>
    <t>dim 120x257cm</t>
  </si>
  <si>
    <t>dim 90x257cm</t>
  </si>
  <si>
    <t>02 003</t>
  </si>
  <si>
    <t>Demontaža lesenih krilnih vrat vključno s kovinskimi podboji. Vrata in podboji s svinčeno zaščito proti sevanju!</t>
  </si>
  <si>
    <t>dim 120x210+40cm</t>
  </si>
  <si>
    <t>dim 62x205cm</t>
  </si>
  <si>
    <t>02 004</t>
  </si>
  <si>
    <t>Demontaža okna s svinčenim steklom</t>
  </si>
  <si>
    <t>dim 81x90cm</t>
  </si>
  <si>
    <t>02 005</t>
  </si>
  <si>
    <t>Demontaža vertikalnih kovinskih kabelskih kanalov, inštalacije zaščititi pred nevarnostjo stika!</t>
  </si>
  <si>
    <t>dim 15x20x280cm</t>
  </si>
  <si>
    <t>02 006</t>
  </si>
  <si>
    <t>Demontaža lesenih kabin za preoblačenje, vključno z dvojnimi  krilnimi vrati in klopmi ter obešalniki. Stene in vrata s svinčeno zaščito!</t>
  </si>
  <si>
    <t>dim 119x117x280cm</t>
  </si>
  <si>
    <t>02 007</t>
  </si>
  <si>
    <t>Demontaža lesenih omar, različnih sestavov, predalniki, krilna vrata, steklena vrata, police...</t>
  </si>
  <si>
    <t>dim 100x50x280cm</t>
  </si>
  <si>
    <t>dim 334x60x260</t>
  </si>
  <si>
    <t>02 008</t>
  </si>
  <si>
    <t>Prestavitev lesenih omar, različnih sestavov, predalniki, krilna vrata, steklena vrata, police...  Omare se deponira za kasnejšo uporabo</t>
  </si>
  <si>
    <t>02 009</t>
  </si>
  <si>
    <t>Demontaža sanitarne keramike</t>
  </si>
  <si>
    <t>umivalnik</t>
  </si>
  <si>
    <t>školjka</t>
  </si>
  <si>
    <t>bide</t>
  </si>
  <si>
    <t>02 010</t>
  </si>
  <si>
    <t>Demontaža stenskih pip, enoročne mešalne baterije</t>
  </si>
  <si>
    <t>02 011</t>
  </si>
  <si>
    <t>Odstranitev inox tirnice s priklopi za medicinke pline. Elemente se deponira za kasnejšo uporabo</t>
  </si>
  <si>
    <t>02 012</t>
  </si>
  <si>
    <t>Demontaža inox pulta s koritoma in krilnimi vratci</t>
  </si>
  <si>
    <t>dim 200x60x90cm</t>
  </si>
  <si>
    <t>02 013</t>
  </si>
  <si>
    <t>Demontaža inox „gastro“ aparata – blateks</t>
  </si>
  <si>
    <t>dim 40x30x100cm</t>
  </si>
  <si>
    <t>02 014</t>
  </si>
  <si>
    <t>Demontaža lesene vgradne omare, vratna krila , police...</t>
  </si>
  <si>
    <t>dim 90x30x100cm</t>
  </si>
  <si>
    <t>02 015</t>
  </si>
  <si>
    <t>Demontaža stenskega ogledala s plastično poličko in lučjo</t>
  </si>
  <si>
    <t>dim 70x50cm</t>
  </si>
  <si>
    <t>02 016</t>
  </si>
  <si>
    <t>Demontaža lesenega konzolnega pulta</t>
  </si>
  <si>
    <t>dim 120x50cm</t>
  </si>
  <si>
    <t>02 017</t>
  </si>
  <si>
    <t>Demontaža lesene pregradne stene s krilnimi vrati. Stena in vrata so lesena na kovinski podkonstrukcij iz pohištvenih škatlastih profilov.</t>
  </si>
  <si>
    <t>Dim stene 200x257cm (vrata 70x205)</t>
  </si>
  <si>
    <t>02 018</t>
  </si>
  <si>
    <t>Odstranitev predelne stene  iz MK plošč , h=2,57m</t>
  </si>
  <si>
    <t>02 019</t>
  </si>
  <si>
    <t>Odklop in odstranitev obstoječe CT naprave</t>
  </si>
  <si>
    <t>02 020</t>
  </si>
  <si>
    <t>Odklop in odstranitev obstoječe stropne teleskopske „roke“ vključno s priključno pločevino</t>
  </si>
  <si>
    <t>02 021</t>
  </si>
  <si>
    <t xml:space="preserve">Odstranitev talne obloge, guma v ploščah  </t>
  </si>
  <si>
    <t>02 022</t>
  </si>
  <si>
    <t>Odstranitev spuščenega kovinskega stropa vključno s podkonstrukcijo in vgradnimi lučmi</t>
  </si>
  <si>
    <t>02 023</t>
  </si>
  <si>
    <t>rušitev obstoječih tlakov v sestavi 6cm estrih, 2cm stiropor za izvedbo talnih kanalov in nosilne ploščadi za CT</t>
  </si>
  <si>
    <t>02 024</t>
  </si>
  <si>
    <t>izvedba prebojev v obstoječih konstrukcijah  (AB,opeka), vključno s potrebno zidarsko obdelavo preboja.preboji različnih dimenzij , debelina cca. 20Cm</t>
  </si>
  <si>
    <t>15x45cm</t>
  </si>
  <si>
    <t>15x25cm</t>
  </si>
  <si>
    <t>15x15cm</t>
  </si>
  <si>
    <t>02 025</t>
  </si>
  <si>
    <t>demontaža kovinskih stropnih tirnic dolžine 8,12m.   Tirnice se deponira za mogočo kasnejšo uporabo – premontaža.</t>
  </si>
  <si>
    <t>02 026</t>
  </si>
  <si>
    <t>Odstranitev kovinskih lamel spuščenega demontažnega stropa  v hodniku nadzornega prostora angiografskega laboratorija, servisnem hodniku, ter hodniku za obiskovalce. strop se deponira za kasnejšo ponovno uporabo – izvedba stropnih kabelskih polic</t>
  </si>
  <si>
    <t>02 027</t>
  </si>
  <si>
    <t>Demontaža lesenih krilnih vrat vključno s kovinskimi podboji. Vrata na šprehodu v tehnični prostor</t>
  </si>
  <si>
    <t>dim 70x257cm</t>
  </si>
  <si>
    <t>02 028</t>
  </si>
  <si>
    <t>Povečava obstoječe vratne odprtine , prehod v tehnični prostor,  preboj v obstoječi opečni steni, vključno s potrebno zidarsko obdelavo preboja. Povečava odprtine za cca.  10x260 cm , debelina cca. 20Cm.</t>
  </si>
  <si>
    <t>izvedba preboja za vrata v obstoječi steni  (AB,opeka),vključno z izvedbo montažne preklade L= 130cm ter zidarsko obdelavo preboja.
Dim 100x260cm , debelina cca. 10Cm</t>
  </si>
  <si>
    <t>03 001</t>
  </si>
  <si>
    <t xml:space="preserve">Dobava materiala in zalivanje utorov ob talnih kabelskih kanalih z estrihom v debelini 8cm  </t>
  </si>
  <si>
    <t>m3</t>
  </si>
  <si>
    <t>03 002</t>
  </si>
  <si>
    <t>Dobava in vgrajevanje betona C25/30 za podstavek CT-ja skupaj s potrebno armaturno mrežo , skladno s statičnim preračunom</t>
  </si>
  <si>
    <t>OBRTNISKA DELA  - SPLOSNO</t>
  </si>
  <si>
    <t>Ponudnik ali izvajalec je dolžan pred pričetkom del opozoriti na morebitno tehnično
pomanjkljivost izvedenih detajlov, risb, opisov ali popisov del. Predloge potrdita
Projektant arhitekture in investitor.</t>
  </si>
  <si>
    <t>V sklop izvajalčeve ponudbe sodijo vsi delavniški načrti, ki jih pred izvedbo glede
tehnične pravilnosti, zahtevane kakovosti in izgleda potrdi odgovorni projektant
Arhitekture.</t>
  </si>
  <si>
    <t>Pred vgradnjo vseh materialov je potrebno vskladiti tehnične lastnosti materiala s požarno študijo.</t>
  </si>
  <si>
    <t>V primerih, kjer ni opredeljenega izvedbenega industrijskega detajla ali izdelka in za
vse izrisane detajle, mora izvajalec pred pričetkom izvedbe predlog predstaviti, izbor
Potrdita odgovorni projektant arhitekture in investitor.</t>
  </si>
  <si>
    <t>Vzorce vseh finalnih materialov, skladno s predloženimi projekti in opisi v popisu del,
je ponudnik dolžan predložiti projektantu v potrditev, kjer so možne alternativne
rešitve v izbiri materiala (finalne obloge površin, njegove obdelave, vidni in nevidni
pritrdilni materiali, pod konstrukcije, vzorci potiskov, okovje, obdelave stavbnega
pohištva in vsi ostali detajli), je pred izvedbo obvezno potrebno predložiti vzorce, ki jih
potrdita odgovorni projektant arhitekture in investitor. Vsi vgrajeni materiali morajo
imeti ustrezne certifikate kakovosti ISO po veljavnih zahtevah zakona RS in EU in
usklajene z CE znakom evropske skladnosti. Vsi materiali morajo biti skladni z določili
dajanja gradbenih proizvodov v promet po zakonodaji o gradbenih proizvodih, z
Zagotovljenim pogojem STS.</t>
  </si>
  <si>
    <t>Vse montažne predelne stene morajo biti izdelane v skladu z veljavnimi standardi in
tehničnimi predpisi (SIST EN 520, SIST EN 14195, SIST EN 1396, SIST EN 13963).
Upoštevati tudi SIST EN 13501- požarna klasifikacija gradbenih proizvodov in
Elementov stavb.</t>
  </si>
  <si>
    <t>Vse stike med betonom, opeko in montažnimi stenami je potrebno bandažirati, stike
MK oblog z ostalimi materiali  potrebno kitati z akrilnim kitom.
Vse stene se Dvakrat kitajo in brusijo in dvakrat slikajo s pralnimi barvami.</t>
  </si>
  <si>
    <t>Prostore zdravstvenih objektov glede na stopnjo higienskih zahtev opredeljuje SIST EN ISO 14644-1 - klasifikacija čistosti zraka, upoštevati tudi SIST EN ISO 11998:2006, ugotavljanje odpornosti proti mokremu drgnjenju in sposobnosti čiščenja prostorov.</t>
  </si>
  <si>
    <t>Upoštevati SIST EN ISO 12137-1 in 2:2006 ugotavljanje odpornosti proti praskam.</t>
  </si>
  <si>
    <t>Vključno z vsemi ojačitvami za montažo vrat v MK stene.</t>
  </si>
  <si>
    <t>04 001</t>
  </si>
  <si>
    <t>Dobava materiala in montaža lahkih suhomontažnih predelnih sten z obojestransko oblogo iz dvojnih   mavčno kartonskih plošč
-kovinska podkonstrukcija iz tipskih pocinkanih profilov (kot npr. sistemi Knauf),
-bandažiranje in kitanje stikov kot priprava za slikopleskarska dela
- 2x kitanje in brušenje
-vključno z ojačitvami glede na pozicijo opreme
-vmesna  vložena toplotna in zvočno izolacijo (mineralna volna) 6cm
-stike z masivno steno izvesti z akrilnim kitom</t>
  </si>
  <si>
    <t>-dvojna podkostrukcija (2x 7,5cm)
-2x vlagoodporne MK plošče
-2x MK plošče</t>
  </si>
  <si>
    <t>stena med wcjem in mamografijo</t>
  </si>
  <si>
    <t>-enojna podkostrukcija (7,5cm)
-2x MK plošče obojestransko</t>
  </si>
  <si>
    <t>stena pri kabini</t>
  </si>
  <si>
    <t>-enojna podkostrukcija (7,5cm)  
-2x vlagoodporne plošče
-2x MK plošče</t>
  </si>
  <si>
    <t>stena med wc in prostorom operaterjev</t>
  </si>
  <si>
    <t>04 002</t>
  </si>
  <si>
    <r>
      <t>Dobava materiala in montaža lahkih suhomontažnih stenskih oblog iz dvojnih MK plošč –</t>
    </r>
    <r>
      <rPr>
        <b/>
        <sz val="10"/>
        <color rgb="FF000000"/>
        <rFont val="Calibri1"/>
        <charset val="238"/>
      </rPr>
      <t xml:space="preserve"> stenska obloga s kovinsko </t>
    </r>
    <r>
      <rPr>
        <b/>
        <sz val="10"/>
        <color rgb="FF000000"/>
        <rFont val="Calibri1"/>
        <charset val="238"/>
      </rPr>
      <t xml:space="preserve">podkonstrukcijo svinčena pločevina kot </t>
    </r>
    <r>
      <rPr>
        <b/>
        <sz val="10"/>
        <color rgb="FF000000"/>
        <rFont val="Calibri1"/>
        <charset val="238"/>
      </rPr>
      <t>npr. Knauf K151</t>
    </r>
    <r>
      <rPr>
        <b/>
        <sz val="10"/>
        <color rgb="FF000000"/>
        <rFont val="Calibri1"/>
        <charset val="238"/>
      </rPr>
      <t xml:space="preserve">
</t>
    </r>
    <r>
      <rPr>
        <sz val="10"/>
        <color rgb="FF000000"/>
        <rFont val="Calibri1"/>
        <charset val="238"/>
      </rPr>
      <t>-kovinska podkonstrukcija
-trak iz svinčene pločevine na podkonstrukciji
-bandažiranje in kitanje stikov kot priprava za slikopleskarska dela
-2x kitanje in brušenje
-vključno z ojačitvami glede na pozicijo opreme
-stike z masivno steno izvesti z akrilnim kitom
-debelino zaščite ustrezno zmanjšati v oziru na  že obstoječo zaščiti sten – po izvedenih sondiranjih obstoječih sten</t>
    </r>
  </si>
  <si>
    <t>-stropni C profil 60x27, direktno pritrjevanje v steno
-1x zaščitna MK plošča s svinčeno pločevino
-1xMK plošča</t>
  </si>
  <si>
    <t>Zaščita 2,5mm  Pb</t>
  </si>
  <si>
    <t>Zaščita 3mm  Pb</t>
  </si>
  <si>
    <t>-stenski C profil 7,5cm
-1x zaščitna MK plošča s svinčeno pločevino  
-1xMK plošča</t>
  </si>
  <si>
    <t>04 003</t>
  </si>
  <si>
    <r>
      <t>Dobava materiala in montaža lahkih suhomontažnih stenskih oblog iz dvojnih MK plošč -</t>
    </r>
    <r>
      <rPr>
        <b/>
        <sz val="10"/>
        <color rgb="FF000000"/>
        <rFont val="Calibri1"/>
        <charset val="238"/>
      </rPr>
      <t xml:space="preserve"> Knauf W625</t>
    </r>
    <r>
      <rPr>
        <sz val="10"/>
        <color rgb="FF000000"/>
        <rFont val="Calibri1"/>
        <charset val="238"/>
      </rPr>
      <t xml:space="preserve"> (zapore vratnih odprtin – proti angiografiji in proti prostoru operaterjev)
-kovinska podkonstrukcija
-bandažiranje in kitanje stikov kot priprava za slikopleskarska dela
-2x kitanje in brušenje
-vključno z ojačitvami glede na pozicijo opreme
-vmesna  vložena toplotna in zvočno izolacijo (mineralna volna) 6cm
-stike z masivno steno izvesti z akrilnim kitom</t>
    </r>
  </si>
  <si>
    <t>-stenski C profil 7,5cm
-2xMK plošče</t>
  </si>
  <si>
    <t>notranja mk obloga s profilom proti angiografiji in prostoru operaterjev</t>
  </si>
  <si>
    <t>04 004</t>
  </si>
  <si>
    <r>
      <t>Dobava materiala in montaža lahkih suhomontažnih MK sten -</t>
    </r>
    <r>
      <rPr>
        <b/>
        <sz val="10"/>
        <color rgb="FF000000"/>
        <rFont val="Calibri1"/>
        <charset val="238"/>
      </rPr>
      <t xml:space="preserve">zaščitna stena </t>
    </r>
    <r>
      <rPr>
        <b/>
        <sz val="10"/>
        <color rgb="FF000000"/>
        <rFont val="Calibri1"/>
        <charset val="238"/>
      </rPr>
      <t xml:space="preserve">pred sevanjem s svinčeno pločevino kot. </t>
    </r>
    <r>
      <rPr>
        <b/>
        <sz val="10"/>
        <color rgb="FF000000"/>
        <rFont val="Calibri1"/>
        <charset val="238"/>
      </rPr>
      <t>Npr. Knauf K131</t>
    </r>
    <r>
      <rPr>
        <b/>
        <sz val="10"/>
        <color rgb="FF000000"/>
        <rFont val="Calibri1"/>
        <charset val="238"/>
      </rPr>
      <t xml:space="preserve">
</t>
    </r>
    <r>
      <rPr>
        <sz val="10"/>
        <color rgb="FF000000"/>
        <rFont val="Calibri1"/>
        <charset val="238"/>
      </rPr>
      <t>-kovinska podkonstrukcija
-bandažiranje in kitanje stikov kot priprava za slikopleskarska dela
-2x kitanje in brušenje
-vključno z ojačitvami glede na pozicijo opreme
-vmesna  vložena toplotna in zvočna izolacija (mineralna volna) 6cm
-stike z masivno steno izvesti z akrilnim kitom</t>
    </r>
  </si>
  <si>
    <t>-1x MK plošča
-1x zaščitna MK plošča s svinčeno pločevino
-stenski C profil 7,5cm, svinčen trak
-stenski C profil 7,5cm
-2x MK plošče</t>
  </si>
  <si>
    <t>debelina zaščite 3mm Pb</t>
  </si>
  <si>
    <t>stena proti rtg2</t>
  </si>
  <si>
    <t>-1x MK plošča
-1x zaščitna MK plošča s svinčeno pločevino
-stenski C profil 7,5cm, svinčen trak
-stenski C profil 7,5cm
-2 MK plošče -vlagoodporne</t>
  </si>
  <si>
    <t>stena proti  rtg2</t>
  </si>
  <si>
    <t>04 005</t>
  </si>
  <si>
    <t>Dobava in montaža kovinskega spuščenega stropa, obešenega na stenske L profile pri stikovanju gipsa in Armstronga. V konstrukcijo so vpete snemljive kovinske Hook on plošče Extra microperf. Rg 0701 s filcem dim. 2400 x 400 mm, barve Ral 9010. Plošče so prašno barvane , kar omogoča enostavno čiščenje in vzdrževanje. Stropne plošče so demontažne. Koeficient absorbcije zvoka: 0,55, zvočna izolativnost 30 dB.Razred čistosti stropa po EN ISO 16444-1: razred ISO 5. Stropne plošče in podkonstrukcija naj imajo 30 letno garancijo  proti povesu, kar bi bila lahko posledica napak v materialu ali proizvodnemu procesu.  Kot npr.: Armstrong Hook On Extramicroperf. 2400x400 mm . Vključno s prehodnim L profilom med Mk stropom in kovinskim stropom skupne dolžine 15,05m.</t>
  </si>
  <si>
    <t>04 006</t>
  </si>
  <si>
    <t>Dobava materiala in montaža stropov iz mavčno kartonskih plošč debeline 12,5 mm (kot npr. sistemi Knauf D112). Plošče se montirajo na kovinsko podkonstrukcijo iz tipskih pocinkanih profilov, fiksiranih na stropno nosilno konstrukcijo, kompletno z bandažiranjem in kitanjem stikov, kot priprava za slikopleskarska dela. Upoštevati je tudi kitanje z akrilnim kitom med stropom in zidom.</t>
  </si>
  <si>
    <t>04 007</t>
  </si>
  <si>
    <t>Dobava in izdelava tipskih revizijskih odprtin vključno s pokrovom iz mavčno kartonskih plošč</t>
  </si>
  <si>
    <t>dim 60x60 cm</t>
  </si>
  <si>
    <t>dim 40x40 cm</t>
  </si>
  <si>
    <t>Opisi pozicij so skrajšani. Ponudba za izvedbo mora vsebovati vse stroške za kompletno izdelavo pozicije, tudi če v popisu niso eksplicitno navedeni.</t>
  </si>
  <si>
    <t>Upoštevati je potrebno vse standarde zdravstvenih objektov glede na stopnjo higienskih zahtev, ki jih opredeljuje SIST EN ISO 14644-1 - klasifikacija čistosti zraka, glede na stopnjo varnosti opredeljuje IEC 60364-7-710, požarno odpornost po požarni študiji, zahteve v zvezi z lastnostmi materiala in izvedbo tlakov opredeljujejo SIST EN 651, SIST EN 649, SIST EN 685 in z njimi povezani standardi.</t>
  </si>
  <si>
    <t>05 001</t>
  </si>
  <si>
    <t>05 002</t>
  </si>
  <si>
    <t>05 003</t>
  </si>
  <si>
    <t>izdelava hidroizolacijskega premaza z mrežico (kot npr. MAPELASTIK ali enakovredno) v debelini 0,5 cm, ki se izvede še 10 cm na zid – hidroizolacija v WC-ju</t>
  </si>
  <si>
    <t>06 001</t>
  </si>
  <si>
    <t>Oplesk zidov s pralno obstojno barvo - polmat s predhodnim čiščenjem podlage, z vsemi pomožnimi deli, preddeli in prenosi, barva po izbiri projektanta, možnih več barv. Izbor finalnega opleska skladen s SIST EN ISO 11998:2006 in SIST EN ISO 12137-1 in 2:2006. Faze pleskanja so sledeče:
 - 1x akrilna impregnacija (kot npr. SPECTRA - HELIOS), 1x globinska impregnacija
 - 1-2x notranji kit  (kot npr. SPECTRA – HELIOS)
 - 2-3x končni pol mat premaz (kot npr.SPECTRA LATEX)
Finalne obdelave zidov bodo omogočale redno, temeljito čiščenje in razkuževanje.
PRALNOST - en 13300, razred 1-2 (DIN 53778-S)</t>
  </si>
  <si>
    <t>notranje stene prostorov</t>
  </si>
  <si>
    <t>zunanje stene – zapore prehodov</t>
  </si>
  <si>
    <t>06 002</t>
  </si>
  <si>
    <t>Oplesk stropov s pralno obstojno barvo - polmat s predhodnim čiščenjem podlage, z vsemi pomožnimi deli, preddeli in prenosi, barva po izbiri projektanta, možnih več barv. Izbor finalnega opleska skladen s SIST EN ISO 11998:2006 in SIST EN ISO 12137-1 in 2:2006. Faze pleskanja so sledeče:
 - 1x akrilna impregnacija (kot npr. SPECTRA - HELIOS), 1x globinska impregnacija
 - 1x notranji kit  (kot npr. SPECTRA – HELIOS)
 - 2-3x končni pol mat premaz (kot npr.SPECTRA LATEX)
Finalne obdelave stropov bodo omogočale redno, temeljito čiščenje in razkuževanje.
PRALNOST - en 13300, razred 1-2 (DIN 53778-S)</t>
  </si>
  <si>
    <t>Splošen opis za notranja vrata:
Notranja vrata so v kovinskih okvirjih s profilom z globoko brazdo (medicinski podboj). Kljuke morajo biti medicinske oblike, take, ki v največji meri izključujejo možnost nesreč in poškodb. Odpiranje vrat in montaža kljuk in bunk je po navodilih investitorja.</t>
  </si>
  <si>
    <t>V prostorih, kjer nastaja sevanje je predvidena svinčena
obloga vratnih okvirjev in kril ali uporaba svinčenega stekla na oknih.</t>
  </si>
  <si>
    <t>Krila so lesena v ultrapas izvedbi, troje nasadil. Zagotovljena mora biti  zvočna izolativnost vgrajenih vrat &gt;30 dB</t>
  </si>
  <si>
    <t>Požarna odpornost vrat mora biti skladna s požarnim načrtom bolnišnice</t>
  </si>
  <si>
    <t>Odpiranje vrat je skladno z zahtevami evakuacijskih poti.</t>
  </si>
  <si>
    <t>Barva podbojev in krila po izboru projektanta (svetlo siva oz. bela barva).</t>
  </si>
  <si>
    <t>Vrata , ki se odpirajo v prostor s CT aparatom morajo biti opremljena z varnostnim sistemom, ki bo preprečeval odpiranje vrat med ekspozicijami in ne bo dovoljeval ekspozicije, če vrata ne bodo zaprta (enostranska kljuka, elektromagnetno stikalo...).</t>
  </si>
  <si>
    <t>07 001</t>
  </si>
  <si>
    <r>
      <rPr>
        <b/>
        <sz val="11"/>
        <color rgb="FF000000"/>
        <rFont val="Arial CE"/>
        <charset val="238"/>
      </rPr>
      <t xml:space="preserve">VRATA V1 - </t>
    </r>
    <r>
      <rPr>
        <sz val="10"/>
        <color rgb="FF000000"/>
        <rFont val="Calibri"/>
        <family val="2"/>
        <charset val="238"/>
      </rPr>
      <t>dimenzije 90/255 cm, -enokrilna
-Zidarska odprtina 100/260 cm.</t>
    </r>
  </si>
  <si>
    <t>desno odpiranje</t>
  </si>
  <si>
    <t>07 002</t>
  </si>
  <si>
    <r>
      <rPr>
        <b/>
        <sz val="11"/>
        <color rgb="FF000000"/>
        <rFont val="Arial CE"/>
        <charset val="238"/>
      </rPr>
      <t xml:space="preserve">VRATA V2- </t>
    </r>
    <r>
      <rPr>
        <sz val="10"/>
        <color rgb="FF000000"/>
        <rFont val="Calibri"/>
        <family val="2"/>
        <charset val="238"/>
      </rPr>
      <t>dimenzije 90/255 cm, -enokrilna
-zidarska odprtina je 90/260 cm.
-</t>
    </r>
    <r>
      <rPr>
        <b/>
        <sz val="10"/>
        <color rgb="FF000000"/>
        <rFont val="Calibri2"/>
        <charset val="238"/>
      </rPr>
      <t xml:space="preserve">Zaščita vrat in podbojev proti sevanju </t>
    </r>
    <r>
      <rPr>
        <b/>
        <sz val="10"/>
        <color rgb="FF000000"/>
        <rFont val="Calibri2"/>
        <charset val="238"/>
      </rPr>
      <t>min 3mm Pb</t>
    </r>
  </si>
  <si>
    <t>levo odpiranje</t>
  </si>
  <si>
    <t>07 003</t>
  </si>
  <si>
    <r>
      <rPr>
        <b/>
        <sz val="11"/>
        <color rgb="FF000000"/>
        <rFont val="Arial CE"/>
        <charset val="238"/>
      </rPr>
      <t xml:space="preserve">VRATA VD1- </t>
    </r>
    <r>
      <rPr>
        <sz val="10"/>
        <color rgb="FF000000"/>
        <rFont val="Calibri"/>
        <family val="2"/>
        <charset val="238"/>
      </rPr>
      <t>dimenzije 90/260 cm,
-Drsna vrata
-predstenska vgradnja</t>
    </r>
  </si>
  <si>
    <t>07 004</t>
  </si>
  <si>
    <r>
      <rPr>
        <b/>
        <sz val="11"/>
        <color rgb="FF000000"/>
        <rFont val="Arial CE"/>
        <charset val="238"/>
      </rPr>
      <t xml:space="preserve">VRATA VD2- </t>
    </r>
    <r>
      <rPr>
        <sz val="10"/>
        <color rgb="FF000000"/>
        <rFont val="Calibri"/>
        <family val="2"/>
        <charset val="238"/>
      </rPr>
      <t xml:space="preserve">dimenzije 70/210 cm,
-Drsna vrata
-vgradna kaseta kot npr. „eclisse syntesis“
-vgradnja v MK steno
</t>
    </r>
  </si>
  <si>
    <t>V prostorih, kjer nastaja sevanje je predvidena svinčena
obloga okenskih okvirjev in kril in uporaba svinčenega stekla na oknih</t>
  </si>
  <si>
    <t>Vsa okna imajo ALU okenski okvir zasteklitev skladna s predpisi</t>
  </si>
  <si>
    <t>Požarna odpornost oken mora biti skladna s požarnim načrtom bolnišnice</t>
  </si>
  <si>
    <t>Barva vseh alu elementov je RAL 9007.</t>
  </si>
  <si>
    <r>
      <rPr>
        <b/>
        <sz val="11"/>
        <color rgb="FF000000"/>
        <rFont val="Arial CE"/>
        <charset val="238"/>
      </rPr>
      <t xml:space="preserve">OKNO O1- </t>
    </r>
    <r>
      <rPr>
        <sz val="10"/>
        <color rgb="FF000000"/>
        <rFont val="Calibri"/>
        <family val="2"/>
        <charset val="238"/>
      </rPr>
      <t>dimenzije 110/90 cm
Fiksna zasteklitev
-Zaščita okna proti sevanju</t>
    </r>
    <r>
      <rPr>
        <b/>
        <sz val="10"/>
        <color rgb="FF000000"/>
        <rFont val="Calibri2"/>
        <charset val="238"/>
      </rPr>
      <t xml:space="preserve"> min 2,5mm Pb</t>
    </r>
  </si>
  <si>
    <t>Opisi pozicij so skrajšani. Ponudba za izvedbo mora vsebovati vse stroške za kompletno izdelavo pozicije, tudi če v popisu niso eksplicitno navedeni. Pri vseh postavkah obvezno upoštevati tudi grafični del načrta arhitekture. V ceno je vključena zudi izdelava delavniških načrtov, ki jih potrdi odgovorni vodja projekta.</t>
  </si>
  <si>
    <t>Pred izdelavo konstrukcije je potrebno vzeti izmere na gradbišču.</t>
  </si>
  <si>
    <t>09 001</t>
  </si>
  <si>
    <t>Izdelava dobava in montaža priključne pločevine za teleskopsko roko za injektor vključno z konzolami do nosilnega stropa. Izdelava pločevine po specifikacijah ponudnika teleskopske roke. Pločevina dimenzije 400x400x15mm, pritrdilna pločevina 600x600x15mm, konzole iz škatel 30x30x4mm dolžine 1140mm, protikorozijsko zaščitena in prašno barvana v enakem RAL-u kot kovinski spuščen strop . Izdelava statičnih izračunov in delavniških načrtov . Vključno s pritrdilnim materialom</t>
  </si>
  <si>
    <t>kg</t>
  </si>
  <si>
    <t>09 003</t>
  </si>
  <si>
    <t>Dobava in montaža talnih kanalov s pokrovi v nivoju estriha kot npr, „elba TKND“  . Montaža z ekspanzijsko malto za podlivanje.</t>
  </si>
  <si>
    <t>TKND 250x60+20</t>
  </si>
  <si>
    <t>m1</t>
  </si>
  <si>
    <t>TKND 300x60+20</t>
  </si>
  <si>
    <t>TKND L koleno 250x60+20 (L=0,5m)</t>
  </si>
  <si>
    <t>kos</t>
  </si>
  <si>
    <t>MIZARSKA DELA + OPREMA – SPLOŠNO</t>
  </si>
  <si>
    <t>Pred izvedbo mora izbrani izvajalec izdelati delavniške načrte vseh netipskih elementov opreme in jih v
Potrditev posredovati projektantu in naročniku.</t>
  </si>
  <si>
    <t>Prav tako mora izbrani izvajalec pred naročilom v potrditev projektantu in naročniku posredovati seznam
Vseh tipskih elementov opreme.</t>
  </si>
  <si>
    <t>- Ponudnik opreme in glavni izvalalec GOI del morata medsebojno sodelovati in usklajevati dela.</t>
  </si>
  <si>
    <t>- Ponudniki morajo izdelati ponudbo skladno z zahtevami iz opisov in z upoštevanjem  tlorisne dispozicije opreme po prostorih.</t>
  </si>
  <si>
    <t>- Izbran ponudnik je dolžan izdelati in montirati opremo v celoti skladno z navedeno tehnično dokumentacijo.</t>
  </si>
  <si>
    <t>- V primeru ugotovitve neskladja načrtov z izvedbo prostorov je izvajalec dolžan izdelati in montirati opremo tako, da bo v celoti zagotovljena prilagojenost opreme dejanskim razmeram v prostoru (dimenzije, instalacijski priključki, vgrajena oprema).</t>
  </si>
  <si>
    <t>- Izvajalec je dolžan izdelati vzorčne izdelke za vsako podskupino izdelkov. Z izdelavo in dobavo lahko prične po potrditvi vzorčnih izdelkov.</t>
  </si>
  <si>
    <t>Zahteve v zvezi s kvaliteto materialov</t>
  </si>
  <si>
    <t>- iverne plošče, z nizko vsebnostjo formaldehidov, SIST EN 312</t>
  </si>
  <si>
    <t>- iverne plošče, vodoodporne, SIST EN 312</t>
  </si>
  <si>
    <t>- laminat (debeline manj kot 2mm), robni trakovi - SIST EN 438-3</t>
  </si>
  <si>
    <t>- HPL (dekorativni visokotlačni laminat) plošče (debeline več kot 2mm), SIST EN 438-4</t>
  </si>
  <si>
    <t>- nerjavna jeklena pločevina - AISI304 ali AISI 316</t>
  </si>
  <si>
    <t>- oplemenitena iverna plošča (iverna plošča oplemenitena z melaminom) - SIST EN 14322</t>
  </si>
  <si>
    <t>- "kerrock" - plošče iz kompozitnega materiala iz anorganskega polnila in polimernega akrilnega veziva z antibakteriološkim dodatkom</t>
  </si>
  <si>
    <t>Omare, viseče omarice, podstavne omarice</t>
  </si>
  <si>
    <t>- Korpus omar in omaric izdelan iz iverala debeline 18mm. Iz iverala debeline 18mm mora biti izdelan tudi hrbet omare.</t>
  </si>
  <si>
    <t>- Vrata omar in čela predalov morajo biti izdelana iz ivernih plošč + 2x laminat.</t>
  </si>
  <si>
    <t>- Robovi vrat in predalov so zaključeni z ABS nalimkom debeline vsaj 2mm. Robovi nalimka morajo biti posneti. ABS nalimki morajo biti v barvi laminata.</t>
  </si>
  <si>
    <t>- Police morajo biti izdelane iz iverala in morajo biti vsestransko robljene z robnim trakom. Robni trak mora biti v enaki barvi, kot so police.</t>
  </si>
  <si>
    <t>- Perforacija za police mora biti tudi na hrbtni strani.</t>
  </si>
  <si>
    <t>Pohištvene spone, vodila, sistemska ključavnica</t>
  </si>
  <si>
    <t>- Pohištvene spone (okovje) in vodila morajo biti kvalitetna, podobne kvalitete kot npr. BLUM, sistemske ključavnice podobne kvalitete kot npr. HAFELE.</t>
  </si>
  <si>
    <t>- Okovje za vrata omar in omaric mora zagotavljati vsaj 60.000 odpiranj.</t>
  </si>
  <si>
    <t>Montaža</t>
  </si>
  <si>
    <t>- Pred montažo preveriti dimenzije prostora.</t>
  </si>
  <si>
    <t>- Pred montažo preveriti mikrolokacije instalacijskih priključkov.</t>
  </si>
  <si>
    <t>- V cenah izdelkov morajo biti zajete tudi vse zaključne letve.</t>
  </si>
  <si>
    <t>- V cenah izdelkov mora biti zajeto celotno okovje in pritrdilni material.</t>
  </si>
  <si>
    <t>- Ponudniki morajo izdelati ponudbo skladno z zahtevami iz opisov in z upoštevanjem tlorisne dispozicije opreme po prostorih.</t>
  </si>
  <si>
    <t>- V primerih, ko so predelne stene na objektu suhomontažne (2x dvoslojne mavčne plošče na nosilni podkonstrukciji), je pri izvedbi in montaži opreme potrebno preveriti ali je v steni, na katero bo montirana oprema, vgrajena ojačitev.</t>
  </si>
  <si>
    <t>- V kolikor ojačitev v steni ni izvedena, se mora pri montaži uporabiti moly vijake za votle konstrukcije (stene).</t>
  </si>
  <si>
    <t>DELOVNI PULTI, LESENA STRUKTURA, KERROCK DELOVNA POVRŠINA</t>
  </si>
  <si>
    <t>Stene korpusa podstavnih omaric so izdelane iz obojestransko laminiranih iveral plošč. Laminat v teksturi in barvi po dogovoru z arhitektom. Debelina stranskih sten, zgornje in spodnje površine ter hrbta je 18mm.</t>
  </si>
  <si>
    <t>Delovna površina pulta je izdelana iz iverne plošče debeline 24mm, s finalno površino iz antibakterijskega Kerrocka, debeline 12mm.</t>
  </si>
  <si>
    <t>Delovna površina je izvedena v enem kosu skupaj s pomivalnim koritom, z zaobljenimi robovi med stranicami.</t>
  </si>
  <si>
    <t>Ob sprednjem robu pulta je finalna površina zakrivljena v odkap, ob zadnjem robu pa v obstensko zaokrožnico višine 50mm, s tesnilnim profilom iz gume v celotni dolžini pulta.</t>
  </si>
  <si>
    <t>Pomivalno korito je iz Kerrocka debeline 18mm, dimenzije 400/400mm, globine 200mm, brez preliva. Korito je opremljeno s sifonom.</t>
  </si>
  <si>
    <t>Zapora podnožja je višine 100mm, nasajena na nogice omaric. Stik s tlemi je zatesnjen.</t>
  </si>
  <si>
    <t>Vrata omaric so iz iveral plošč debeline 18mm, laminirane enako, kot stene pulta. Smer odpiranja vrat skladno s priloženo shemo.</t>
  </si>
  <si>
    <r>
      <t>Vrata so pritrjena s sponami (šarnirji) iz polne kovine, z zapiralno vzmetno avtomatiko in blažilnim sistemom, z odpiranjem do kota 110</t>
    </r>
    <r>
      <rPr>
        <sz val="9"/>
        <color rgb="FF000000"/>
        <rFont val="Symbol"/>
        <family val="1"/>
        <charset val="2"/>
      </rPr>
      <t>°</t>
    </r>
    <r>
      <rPr>
        <sz val="9"/>
        <color rgb="FF000000"/>
        <rFont val="Arial Narrow"/>
        <family val="2"/>
        <charset val="238"/>
      </rPr>
      <t>.</t>
    </r>
  </si>
  <si>
    <t>Police so iz iveral plošč debeline 18mm, laminirane po dogovoru z arhitektom. Postavljene so na točkovne jeklene nastavke z možnostjo postavitve na poljubno višino.</t>
  </si>
  <si>
    <t>Robni trakovi so ABS debeline 2mm, v teksturi in barvi po dogovoru z arhitektom.</t>
  </si>
  <si>
    <t>Predali so s polnim izvlekom. Čelne ploskve so iz iveral plošč debeline 18mm, laminirane enako, kot stene pulta. Stranice in dno predalov je iz iveral plošč debeline 12mm.</t>
  </si>
  <si>
    <t>Okovje predalov je izvedeno z drsnim sistemom v jekleni strukturi, z valjčki iz tehnične plastične mase. Samozapiralni mehanizem je opremljen z blažilcem trkov.</t>
  </si>
  <si>
    <t>Ročaji so dolžine 240mm, dvotočkovno pritrjeni.</t>
  </si>
  <si>
    <t>Vrata so opremljena s pohištveno ključavnico. Predali so opremljeni s centralno ključavnico za sočasno zaklepanje vseh predalov.</t>
  </si>
  <si>
    <r>
      <rPr>
        <sz val="10"/>
        <color rgb="FF000000"/>
        <rFont val="Arial CE"/>
        <charset val="238"/>
      </rPr>
      <t xml:space="preserve">Nogice so višine 100mm, z možnostjo </t>
    </r>
    <r>
      <rPr>
        <sz val="10"/>
        <color rgb="FF000000"/>
        <rFont val="Arial CE"/>
        <charset val="238"/>
      </rPr>
      <t xml:space="preserve">višinske regulacije </t>
    </r>
    <r>
      <rPr>
        <sz val="9"/>
        <color rgb="FF000000"/>
        <rFont val="Symbol"/>
        <family val="1"/>
        <charset val="2"/>
      </rPr>
      <t>±</t>
    </r>
    <r>
      <rPr>
        <sz val="9"/>
        <color rgb="FF000000"/>
        <rFont val="Arial Narrow"/>
        <family val="2"/>
        <charset val="238"/>
      </rPr>
      <t>10mm.</t>
    </r>
  </si>
  <si>
    <t>VISEČE OMARICE, LESENA STRUKTURA</t>
  </si>
  <si>
    <t>Stene korpusa so izdelane iz obojestransko laminiranih iveral plošč. Laminat v teksturi in barvi po dogovoru z arhitektom. Debelina stranskih sten, zgornje in spodnje površine ter hrbta je 18mm.</t>
  </si>
  <si>
    <t>Vrata so iz iveral plošč debeline 18mm, laminirane enako, kot stene omare. Smer odpiranja vrat skladno s priloženo shemo.</t>
  </si>
  <si>
    <t>Vrata so opremljena s pohištveno oz. trozaporno pohištveno ključavnico.</t>
  </si>
  <si>
    <t>MIZE</t>
  </si>
  <si>
    <t>Delovna površina mize je izdelana iz iverne plošče debeline 28 mm, obojestransko laminirane po dogovoru z arhitektom.</t>
  </si>
  <si>
    <t>Podnožje je izvedeno iz medsebojno spojenih jeklenih pravokotnih profilov, prašno barvanih v RAL po dogovoru z arhitektom.</t>
  </si>
  <si>
    <t>Noge so spodaj zaključene s sistemskimi talnimi nastavki, z možnostjo višinske regulacije.</t>
  </si>
  <si>
    <t>Tipski nosilec za računalnik - RK, dimenzij cca. 250/500/500 mm, iz jeklene perforirane pločevine, po dogovoru z arhitektom, montiran pod delovno površino pulta, z možnostjo kasnejše premontaže.</t>
  </si>
  <si>
    <t>PREDALČNIKI</t>
  </si>
  <si>
    <t>Čelne ploskve predalov so iz iveral plošč debeline 18mm, laminirane enako, kot stene predalčnika. Stranice so iz krivljene jeklene pločevine, dno predalov je iz iveral plošč debeline 12mm.</t>
  </si>
  <si>
    <t>Okovje predalov je izvedeno z drsnim sistemom v jekleni strukturi, z valjčki iz tehnične plastične mase.</t>
  </si>
  <si>
    <t>Predali so opremljeni s centralno ključavnico za sočasno zaklepanje vseh predalov.</t>
  </si>
  <si>
    <t>Predalčnik stoji na kolesih z možnostjo zavijanja v krogu, višine 100mm, v jekleni strukturi, z gumijasto povozno površino. Opremljeni so z nožno zavoro.</t>
  </si>
  <si>
    <t>OMARA</t>
  </si>
  <si>
    <t>Vrata so iz iveral plošč debeline 18mm, laminirane enako, kot stene omare.</t>
  </si>
  <si>
    <t>Zapora podnožja je alu pločevina debeline 2mm, eloksirana, višine 100mm, nasajena na nogice omare. Stik s tlemi je zatesnjen.</t>
  </si>
  <si>
    <t>Obešalne kljukice so jeklene, pritrjene na steno omare.</t>
  </si>
  <si>
    <t>Vrata so opremljena s pohištveno ključavnico.</t>
  </si>
  <si>
    <r>
      <t xml:space="preserve">Nogice so višine 100mm, z možnostjo višinske regulacije </t>
    </r>
    <r>
      <rPr>
        <sz val="9"/>
        <color rgb="FF000000"/>
        <rFont val="Symbol"/>
        <family val="1"/>
        <charset val="2"/>
      </rPr>
      <t>±</t>
    </r>
    <r>
      <rPr>
        <sz val="9"/>
        <color rgb="FF000000"/>
        <rFont val="Arial Narrow"/>
        <family val="2"/>
        <charset val="238"/>
      </rPr>
      <t>10mm.</t>
    </r>
  </si>
  <si>
    <t>STOLI</t>
  </si>
  <si>
    <t>pisarniški stol, vrtljiv brez naslona za roke. Naslon in sedalo sedežne školjke iz okolju prijazne umetne mase, z možnostjo reciklaže, barvana po celotnem prerezu materiala, po dogovoru z arhitektom.</t>
  </si>
  <si>
    <t>Površina sedeža omogoča enostavno vzdrževanje in čiščenje s kemičnimi čistili.</t>
  </si>
  <si>
    <t>Jekleno ogrodje, z barvano finalno obdelavo. Plinski dvižni mehanizem. Podnožje z gumiranimi kolesi.</t>
  </si>
  <si>
    <t>08 001</t>
  </si>
  <si>
    <t>DP1</t>
  </si>
  <si>
    <r>
      <rPr>
        <b/>
        <sz val="11"/>
        <color rgb="FF000000"/>
        <rFont val="Arial CE"/>
        <charset val="238"/>
      </rPr>
      <t>kerrock blok dim:250/60/90cm</t>
    </r>
    <r>
      <rPr>
        <sz val="10"/>
        <color rgb="FF000000"/>
        <rFont val="Calibri"/>
        <family val="2"/>
        <charset val="238"/>
      </rPr>
      <t xml:space="preserve"> (Komplet vsebuje elemente NO1, NO2 X 2 in NO3), delovni pult iz kerrocka, lesena struktura iz iverala, vrata omar iz HPL, omara izdelana po shemi! Delovna površina je izvedena v enem kosu skupaj s pomivalnim kerrock koritom. Korito 40x40x20cm, brez preliva , Korito je opremljeno s sifonom.</t>
    </r>
  </si>
  <si>
    <t>NO1</t>
  </si>
  <si>
    <t>zaprti delovni pult dim:100/60/90 z vgrajenim  umivalnikom za roke in opremo (dozatorji za milo, razkužilo in toaletne brisačke - vsi stenske izvedbe), 1 vmesna polica</t>
  </si>
  <si>
    <t>NO2</t>
  </si>
  <si>
    <t>delovni pult dim.:  50/60/90 s predali, 4 predali po celi dolžini</t>
  </si>
  <si>
    <t>VO1</t>
  </si>
  <si>
    <t>viseče omarice dim.: 100/40/60, 1 vmesna polica na prekat (skupno 1 polica)</t>
  </si>
  <si>
    <t>VO2</t>
  </si>
  <si>
    <t>viseče omarice dim.: 100/60/74, 1 vmesna polica na prekat (skupno 1 polica)</t>
  </si>
  <si>
    <t>08 002</t>
  </si>
  <si>
    <t>DP2</t>
  </si>
  <si>
    <r>
      <rPr>
        <b/>
        <sz val="11"/>
        <color rgb="FF000000"/>
        <rFont val="Arial CE"/>
        <charset val="238"/>
      </rPr>
      <t>kerrock blok dim:82/40/90cm</t>
    </r>
    <r>
      <rPr>
        <sz val="10"/>
        <color rgb="FF000000"/>
        <rFont val="Calibri"/>
        <family val="2"/>
        <charset val="238"/>
      </rPr>
      <t xml:space="preserve"> (Komplet vsebuje elemente NO4 ), delovni pult iz kerrocka, lesena struktura iz iverala, vrata omar iz HPL, omara izdelana po shemi! Delovna površina je izvedena v enem kosu skupaj s pomivalnim kerrock koritom. Korito 40x25x20cm, brez preliva , Korito je opremljeno s sifonom.</t>
    </r>
  </si>
  <si>
    <t>NO3</t>
  </si>
  <si>
    <t>zaprti delovni pult dim:82/40/90 z vgrajenim  umivalnikom za roke in opremo (dozatorji za milo, razkužilo in toaletne brisačke - vsi stenske izvedbe)</t>
  </si>
  <si>
    <t>OG</t>
  </si>
  <si>
    <t>ogledalo dim 110x160cm</t>
  </si>
  <si>
    <t>08 003</t>
  </si>
  <si>
    <t>O1</t>
  </si>
  <si>
    <t>omara dim:95x60x255cm
lesena struktura iz iverala, vrata omar iz HPL, omara izdelana po shemi!
5 vmesnih polic</t>
  </si>
  <si>
    <t>08 004</t>
  </si>
  <si>
    <t>MI1</t>
  </si>
  <si>
    <t>miza dim: 190x70cm</t>
  </si>
  <si>
    <t>MI2</t>
  </si>
  <si>
    <t>miza dim: 152x70cm</t>
  </si>
  <si>
    <t>PR</t>
  </si>
  <si>
    <t>predalnik mobilni dim:50x40x65cm</t>
  </si>
  <si>
    <t>08 005</t>
  </si>
  <si>
    <t>KAB</t>
  </si>
  <si>
    <r>
      <rPr>
        <b/>
        <sz val="11"/>
        <color rgb="FF000000"/>
        <rFont val="Arial CE"/>
        <charset val="238"/>
      </rPr>
      <t>Kabina za preoblačenje</t>
    </r>
    <r>
      <rPr>
        <sz val="10"/>
        <color rgb="FF000000"/>
        <rFont val="Calibri"/>
        <family val="2"/>
        <charset val="238"/>
      </rPr>
      <t xml:space="preserve"> izdelana iz lesenih
montažnih sten. Stene sestavljene iz  laminiranih iveric debeline 18mm in lesene podkonstrukcije. Pri stenah kabine in vratih je zahtevana zaščita pred sevanjem min 2,5mm Pb (glej predlog zaščite pred sevanjem) . Ultrapas   v barvah po izboru projektanta. Kabina je sestavljena iz štirih sten, obloge in iz  štirih enokrilnih vrat. Kabino se montira po uvozu CT-aparata in končanih gradbeno obrtniških delih – omogočena kasnejša demontaža. Dimenzije kabine 2,35 x 1,18 x 2,90m.</t>
    </r>
  </si>
  <si>
    <t>KV1</t>
  </si>
  <si>
    <t>Vrata svetla dim.  2,56 x 0,70m pb=2,5mm</t>
  </si>
  <si>
    <t>KV2</t>
  </si>
  <si>
    <t>Vrata svetla dim.  2,56x 0,70m</t>
  </si>
  <si>
    <t>KL</t>
  </si>
  <si>
    <t>klop dim. 30 x 96 x 45 cm</t>
  </si>
  <si>
    <t>08 007</t>
  </si>
  <si>
    <t>ST1</t>
  </si>
  <si>
    <t>stol pisarniški (npr. infiniti MIT), barva po izboru projektanta</t>
  </si>
  <si>
    <r>
      <t xml:space="preserve">Meritve Pb zaščite
</t>
    </r>
    <r>
      <rPr>
        <sz val="10"/>
        <color rgb="FF000000"/>
        <rFont val="Calibri1"/>
        <charset val="238"/>
      </rPr>
      <t xml:space="preserve">Izdelava kontrolnih meritev stenske Pb </t>
    </r>
    <r>
      <rPr>
        <sz val="10"/>
        <color rgb="FF000000"/>
        <rFont val="Calibri1"/>
        <charset val="238"/>
      </rPr>
      <t xml:space="preserve">zaščite s strani pooblaščenega zavoda RS </t>
    </r>
    <r>
      <rPr>
        <sz val="10"/>
        <color rgb="FF000000"/>
        <rFont val="Calibri1"/>
        <charset val="238"/>
      </rPr>
      <t xml:space="preserve">ter izdelava poročila o rezultatih meritev </t>
    </r>
    <r>
      <rPr>
        <sz val="10"/>
        <color rgb="FF000000"/>
        <rFont val="Calibri1"/>
        <charset val="238"/>
      </rPr>
      <t>in pridobitev pozitivnega mnenja</t>
    </r>
  </si>
  <si>
    <t>09 002</t>
  </si>
  <si>
    <r>
      <rPr>
        <sz val="10"/>
        <color rgb="FF000000"/>
        <rFont val="Calibri1"/>
        <charset val="238"/>
      </rPr>
      <t>Požarne zatesnitve</t>
    </r>
    <r>
      <rPr>
        <sz val="10"/>
        <color rgb="FF000000"/>
        <rFont val="Calibri1"/>
        <charset val="238"/>
      </rPr>
      <t xml:space="preserve">
Dobava in montaža požarnih blazinic za </t>
    </r>
    <r>
      <rPr>
        <sz val="10"/>
        <color rgb="FF000000"/>
        <rFont val="Calibri1"/>
        <charset val="238"/>
      </rPr>
      <t xml:space="preserve">zatesnitev prehodov inštalacij skozi </t>
    </r>
    <r>
      <rPr>
        <sz val="10"/>
        <color rgb="FF000000"/>
        <rFont val="Calibri1"/>
        <charset val="238"/>
      </rPr>
      <t xml:space="preserve">požarne sektorje, po navodilih izdelovalca </t>
    </r>
    <r>
      <rPr>
        <sz val="10"/>
        <color rgb="FF000000"/>
        <rFont val="Calibri1"/>
        <charset val="238"/>
      </rPr>
      <t>požarnega izkaza</t>
    </r>
  </si>
  <si>
    <t>kpl</t>
  </si>
  <si>
    <r>
      <t xml:space="preserve">Prehod na streho
</t>
    </r>
    <r>
      <rPr>
        <sz val="10"/>
        <color rgb="FF000000"/>
        <rFont val="Calibri1"/>
        <charset val="238"/>
      </rPr>
      <t xml:space="preserve">Dobava in izdelava kanala za prehod  </t>
    </r>
    <r>
      <rPr>
        <sz val="10"/>
        <color rgb="FF000000"/>
        <rFont val="Calibri1"/>
        <charset val="238"/>
      </rPr>
      <t xml:space="preserve">inštalacij na streho. Za prehod se uporabi </t>
    </r>
    <r>
      <rPr>
        <sz val="10"/>
        <color rgb="FF000000"/>
        <rFont val="Calibri1"/>
        <charset val="238"/>
      </rPr>
      <t xml:space="preserve">obstoječ svetlobnik, ki se ga dodatno </t>
    </r>
    <r>
      <rPr>
        <sz val="10"/>
        <color rgb="FF000000"/>
        <rFont val="Calibri1"/>
        <charset val="238"/>
      </rPr>
      <t xml:space="preserve">hidoizolira , ter predela z zahtevanimi </t>
    </r>
    <r>
      <rPr>
        <sz val="10"/>
        <color rgb="FF000000"/>
        <rFont val="Calibri1"/>
        <charset val="238"/>
      </rPr>
      <t xml:space="preserve">odkapnimi pločevinami in kleparskimi </t>
    </r>
    <r>
      <rPr>
        <sz val="10"/>
        <color rgb="FF000000"/>
        <rFont val="Calibri1"/>
        <charset val="238"/>
      </rPr>
      <t xml:space="preserve">zaključki. Dim svetlobnika cca. </t>
    </r>
    <r>
      <rPr>
        <sz val="10"/>
        <color rgb="FF000000"/>
        <rFont val="Calibri1"/>
        <charset val="238"/>
      </rPr>
      <t>90X90x90cm</t>
    </r>
  </si>
  <si>
    <t>OPOMBA: Vse naprave in elementi v popisu so navedeni primeroma. Vse naprave in
elemente se mora dobaviti z ustreznimi certifikati, atesti,  garancijami in navodili.
Vsa dela na objektu se morajo izvajati v skladu z načrti ter popisi materiala in del
faze PZI. Vsa komercialna imena in opisi elementov so navedeni izključno z namenom
opisati želeno kvaliteto opreme. Izvajalec lahko ponudi enakovredno ali boljšo.</t>
  </si>
  <si>
    <t>Vključno s skrito kovinsko podkonstrukcijo – ojačitve v MK stenah glede na pozicije
Opreme</t>
  </si>
  <si>
    <r>
      <t>Dobava in montaža homogene elektroprevodne talne obloge iz kavčuka deb. 3 mm (kot npr.NORAMENT 928 GRANO ED), v ploščah 1 x 1 m. Talna obloga mora ustrezati</t>
    </r>
    <r>
      <rPr>
        <strike/>
        <sz val="10"/>
        <color rgb="FFFF0000"/>
        <rFont val="Calibri2"/>
        <charset val="238"/>
      </rPr>
      <t xml:space="preserve"> </t>
    </r>
    <r>
      <rPr>
        <sz val="10"/>
        <color rgb="FF000000"/>
        <rFont val="Calibri"/>
        <family val="2"/>
        <charset val="238"/>
      </rPr>
      <t>EN 13 501-1-Cfl S1 ognjevarnost, min. R9 varnost zdrsa, trdnost po ISO 7619 92 shoreA, dimenzijska stabilnost EN ISO 23 999 = +/- 0,3%, odpornost proti obrabi po ISO 4649, barvo izbere projektant. Talna obloga ze vzdržuje s poliranjem.  V ceni je potrebno upoštevati obstensko zaokrožnico v višini do 10 cm in predhodno izravnavo podlage vključno s predpremazom in vsemi pomožnimi deli. Barva po izboru projektanta.</t>
    </r>
  </si>
  <si>
    <r>
      <t>Dobava in montaža homogene stenske obloge iz kavčuka deb. 3 mm (kot npr.NORAMENT GRANO), v ploščah 1 x 1 m.  Obloga mora ustrezati</t>
    </r>
    <r>
      <rPr>
        <strike/>
        <sz val="10"/>
        <color rgb="FFFF0000"/>
        <rFont val="Calibri2"/>
        <charset val="238"/>
      </rPr>
      <t xml:space="preserve"> </t>
    </r>
    <r>
      <rPr>
        <sz val="10"/>
        <color rgb="FF000000"/>
        <rFont val="Calibri"/>
        <family val="2"/>
        <charset val="238"/>
      </rPr>
      <t>EN 13 501-1-Cfl S1 ognjevarnost, min. R9 varnost zdrsa, trdnost po ISO 7619 92 shoreA, dimenzijska stabilnost EN ISO 23 999 = +/- 0,3%, odpornost proti obrabi po ISO 4649, barvo izbere projektant.  Obloga ze vzdržuje s poliranjem.  V ceni je potrebno upoštevati  predhodno izravnavo podlage vključno s predpremazom in vsemi pomožnimi deli. Barva po izboru projektanta
Obloga za umivalnikom v wc-ju (do1.3) in obloga nad pultom s koritom</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</si>
</sst>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quot;.&quot;m&quot;.&quot;yy"/>
    <numFmt numFmtId="165" formatCode="[$-424]#,##0.00"/>
    <numFmt numFmtId="166" formatCode="[$-424]General"/>
    <numFmt numFmtId="167" formatCode="#,##0.000"/>
    <numFmt numFmtId="168" formatCode="#,##0.00&quot; &quot;[$€-424];[Red]&quot;-&quot;#,##0.00&quot; &quot;[$€-424]"/>
  </numFmts>
  <fonts count="38">
    <font>
      <sz val="11"/>
      <color rgb="FF000000"/>
      <name val="Arial CE"/>
      <charset val="238"/>
    </font>
    <font>
      <sz val="11"/>
      <color rgb="FF000000"/>
      <name val="Calibri"/>
      <family val="2"/>
      <charset val="238"/>
    </font>
    <font>
      <sz val="11"/>
      <color rgb="FFFFFFFF"/>
      <name val="Calibri"/>
      <family val="2"/>
      <charset val="238"/>
    </font>
    <font>
      <sz val="11"/>
      <color rgb="FF008000"/>
      <name val="Calibri"/>
      <family val="2"/>
      <charset val="238"/>
    </font>
    <font>
      <sz val="10"/>
      <color rgb="FF000000"/>
      <name val="Arial1"/>
      <charset val="238"/>
    </font>
    <font>
      <sz val="11"/>
      <color rgb="FF000000"/>
      <name val="Arial1"/>
      <charset val="238"/>
    </font>
    <font>
      <b/>
      <i/>
      <sz val="16"/>
      <color rgb="FF000000"/>
      <name val="Arial CE"/>
      <charset val="238"/>
    </font>
    <font>
      <b/>
      <sz val="11"/>
      <color rgb="FF333333"/>
      <name val="Calibri"/>
      <family val="2"/>
      <charset val="238"/>
    </font>
    <font>
      <b/>
      <sz val="18"/>
      <color rgb="FF003366"/>
      <name val="Cambria"/>
      <family val="1"/>
      <charset val="238"/>
    </font>
    <font>
      <b/>
      <sz val="15"/>
      <color rgb="FF003366"/>
      <name val="Calibri"/>
      <family val="2"/>
      <charset val="238"/>
    </font>
    <font>
      <b/>
      <sz val="13"/>
      <color rgb="FF003366"/>
      <name val="Calibri"/>
      <family val="2"/>
      <charset val="238"/>
    </font>
    <font>
      <b/>
      <sz val="11"/>
      <color rgb="FF003366"/>
      <name val="Calibri"/>
      <family val="2"/>
      <charset val="238"/>
    </font>
    <font>
      <sz val="10"/>
      <color rgb="FF000000"/>
      <name val="Times New Roman"/>
      <family val="1"/>
      <charset val="238"/>
    </font>
    <font>
      <sz val="11"/>
      <color rgb="FF000000"/>
      <name val="Arial CE1"/>
      <charset val="238"/>
    </font>
    <font>
      <sz val="10"/>
      <color rgb="FF000000"/>
      <name val="Times New Roman CE"/>
      <charset val="238"/>
    </font>
    <font>
      <sz val="11"/>
      <color rgb="FF993300"/>
      <name val="Calibri"/>
      <family val="2"/>
      <charset val="238"/>
    </font>
    <font>
      <sz val="10"/>
      <color rgb="FF000000"/>
      <name val="Arial CE"/>
      <charset val="238"/>
    </font>
    <font>
      <sz val="11"/>
      <color rgb="FFFF0000"/>
      <name val="Calibri"/>
      <family val="2"/>
      <charset val="238"/>
    </font>
    <font>
      <i/>
      <sz val="11"/>
      <color rgb="FF808080"/>
      <name val="Calibri"/>
      <family val="2"/>
      <charset val="238"/>
    </font>
    <font>
      <sz val="11"/>
      <color rgb="FFFF9900"/>
      <name val="Calibri"/>
      <family val="2"/>
      <charset val="238"/>
    </font>
    <font>
      <b/>
      <sz val="11"/>
      <color rgb="FFFFFFFF"/>
      <name val="Calibri"/>
      <family val="2"/>
      <charset val="238"/>
    </font>
    <font>
      <b/>
      <sz val="11"/>
      <color rgb="FFFF9900"/>
      <name val="Calibri"/>
      <family val="2"/>
      <charset val="238"/>
    </font>
    <font>
      <b/>
      <i/>
      <u/>
      <sz val="11"/>
      <color rgb="FF000000"/>
      <name val="Arial CE"/>
      <charset val="238"/>
    </font>
    <font>
      <sz val="11"/>
      <color rgb="FF800080"/>
      <name val="Calibri"/>
      <family val="2"/>
      <charset val="238"/>
    </font>
    <font>
      <sz val="11"/>
      <color rgb="FF333399"/>
      <name val="Calibri"/>
      <family val="2"/>
      <charset val="238"/>
    </font>
    <font>
      <b/>
      <sz val="11"/>
      <color rgb="FF000000"/>
      <name val="Calibri"/>
      <family val="2"/>
      <charset val="238"/>
    </font>
    <font>
      <b/>
      <sz val="10"/>
      <color rgb="FF000000"/>
      <name val="Calibri"/>
      <family val="2"/>
      <charset val="238"/>
    </font>
    <font>
      <sz val="10"/>
      <color rgb="FF000000"/>
      <name val="Calibri"/>
      <family val="2"/>
      <charset val="238"/>
    </font>
    <font>
      <sz val="10"/>
      <color rgb="FF000000"/>
      <name val="Calibri1"/>
      <charset val="238"/>
    </font>
    <font>
      <b/>
      <sz val="10"/>
      <color rgb="FF000000"/>
      <name val="Calibri1"/>
      <charset val="238"/>
    </font>
    <font>
      <strike/>
      <sz val="10"/>
      <color rgb="FFFF0000"/>
      <name val="Calibri2"/>
      <charset val="238"/>
    </font>
    <font>
      <sz val="10"/>
      <color rgb="FF000000"/>
      <name val="Calibri2"/>
      <charset val="238"/>
    </font>
    <font>
      <sz val="10"/>
      <color rgb="FF000000"/>
      <name val="Calibri11"/>
      <charset val="238"/>
    </font>
    <font>
      <b/>
      <sz val="11"/>
      <color rgb="FF000000"/>
      <name val="Arial CE"/>
      <charset val="238"/>
    </font>
    <font>
      <b/>
      <sz val="10"/>
      <color rgb="FF000000"/>
      <name val="Calibri2"/>
      <charset val="238"/>
    </font>
    <font>
      <sz val="9"/>
      <color rgb="FF000000"/>
      <name val="Symbol"/>
      <family val="1"/>
      <charset val="2"/>
    </font>
    <font>
      <sz val="9"/>
      <color rgb="FF000000"/>
      <name val="Arial Narrow"/>
      <family val="2"/>
      <charset val="238"/>
    </font>
    <font>
      <sz val="10"/>
      <color rgb="FF000000"/>
      <name val="Calibri"/>
      <family val="2"/>
      <charset val="238"/>
      <scheme val="minor"/>
    </font>
  </fonts>
  <fills count="24">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C0C0C0"/>
        <bgColor rgb="FFC0C0C0"/>
      </patternFill>
    </fill>
    <fill>
      <patternFill patternType="solid">
        <fgColor rgb="FFFFFF99"/>
        <bgColor rgb="FFFFFF99"/>
      </patternFill>
    </fill>
    <fill>
      <patternFill patternType="solid">
        <fgColor rgb="FFFFFFCC"/>
        <bgColor rgb="FFFFFFCC"/>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969696"/>
        <bgColor rgb="FF969696"/>
      </patternFill>
    </fill>
  </fills>
  <borders count="13">
    <border>
      <left/>
      <right/>
      <top/>
      <bottom/>
      <diagonal/>
    </border>
    <border>
      <left style="thin">
        <color rgb="FF333333"/>
      </left>
      <right style="thin">
        <color rgb="FF333333"/>
      </right>
      <top style="thin">
        <color rgb="FF333333"/>
      </top>
      <bottom style="thin">
        <color rgb="FF333333"/>
      </bottom>
      <diagonal/>
    </border>
    <border>
      <left/>
      <right/>
      <top/>
      <bottom style="thin">
        <color rgb="FF333399"/>
      </bottom>
      <diagonal/>
    </border>
    <border>
      <left/>
      <right/>
      <top/>
      <bottom style="thin">
        <color rgb="FFC0C0C0"/>
      </bottom>
      <diagonal/>
    </border>
    <border>
      <left/>
      <right/>
      <top/>
      <bottom style="thin">
        <color rgb="FF0066CC"/>
      </bottom>
      <diagonal/>
    </border>
    <border>
      <left style="thin">
        <color rgb="FFC0C0C0"/>
      </left>
      <right style="thin">
        <color rgb="FFC0C0C0"/>
      </right>
      <top style="thin">
        <color rgb="FFC0C0C0"/>
      </top>
      <bottom style="thin">
        <color rgb="FFC0C0C0"/>
      </bottom>
      <diagonal/>
    </border>
    <border>
      <left/>
      <right/>
      <top/>
      <bottom style="double">
        <color rgb="FFFF9900"/>
      </bottom>
      <diagonal/>
    </border>
    <border>
      <left style="double">
        <color rgb="FF333333"/>
      </left>
      <right style="double">
        <color rgb="FF333333"/>
      </right>
      <top style="double">
        <color rgb="FF333333"/>
      </top>
      <bottom style="double">
        <color rgb="FF333333"/>
      </bottom>
      <diagonal/>
    </border>
    <border>
      <left style="thin">
        <color rgb="FF808080"/>
      </left>
      <right style="thin">
        <color rgb="FF808080"/>
      </right>
      <top style="thin">
        <color rgb="FF808080"/>
      </top>
      <bottom style="thin">
        <color rgb="FF808080"/>
      </bottom>
      <diagonal/>
    </border>
    <border>
      <left/>
      <right/>
      <top style="thin">
        <color rgb="FF333399"/>
      </top>
      <bottom style="double">
        <color rgb="FF333399"/>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63">
    <xf numFmtId="0" fontId="0" fillId="0" borderId="0"/>
    <xf numFmtId="0" fontId="8" fillId="0" borderId="0"/>
    <xf numFmtId="0" fontId="10" fillId="0" borderId="3"/>
    <xf numFmtId="0" fontId="11" fillId="0" borderId="4"/>
    <xf numFmtId="0" fontId="11" fillId="0" borderId="0"/>
    <xf numFmtId="0" fontId="3" fillId="4" borderId="0"/>
    <xf numFmtId="0" fontId="23" fillId="3" borderId="0"/>
    <xf numFmtId="0" fontId="15" fillId="17" borderId="0"/>
    <xf numFmtId="0" fontId="24" fillId="7" borderId="8"/>
    <xf numFmtId="0" fontId="7" fillId="16" borderId="1"/>
    <xf numFmtId="0" fontId="21" fillId="16" borderId="8"/>
    <xf numFmtId="0" fontId="19" fillId="0" borderId="6"/>
    <xf numFmtId="0" fontId="20" fillId="23" borderId="7"/>
    <xf numFmtId="0" fontId="17" fillId="0" borderId="0"/>
    <xf numFmtId="0" fontId="16" fillId="18" borderId="5"/>
    <xf numFmtId="0" fontId="18" fillId="0" borderId="0"/>
    <xf numFmtId="0" fontId="25" fillId="0" borderId="9"/>
    <xf numFmtId="0" fontId="2" fillId="19" borderId="0"/>
    <xf numFmtId="0" fontId="1" fillId="2" borderId="0"/>
    <xf numFmtId="0" fontId="1" fillId="8" borderId="0"/>
    <xf numFmtId="0" fontId="2" fillId="12" borderId="0"/>
    <xf numFmtId="0" fontId="2" fillId="20" borderId="0"/>
    <xf numFmtId="0" fontId="1" fillId="3" borderId="0"/>
    <xf numFmtId="0" fontId="1" fillId="9" borderId="0"/>
    <xf numFmtId="0" fontId="2" fillId="9" borderId="0"/>
    <xf numFmtId="0" fontId="2" fillId="21" borderId="0"/>
    <xf numFmtId="0" fontId="1" fillId="4" borderId="0"/>
    <xf numFmtId="0" fontId="1" fillId="10" borderId="0"/>
    <xf numFmtId="0" fontId="2" fillId="10" borderId="0"/>
    <xf numFmtId="0" fontId="2" fillId="13" borderId="0"/>
    <xf numFmtId="0" fontId="1" fillId="5" borderId="0"/>
    <xf numFmtId="0" fontId="1" fillId="5" borderId="0"/>
    <xf numFmtId="0" fontId="2" fillId="13" borderId="0"/>
    <xf numFmtId="0" fontId="2" fillId="14" borderId="0"/>
    <xf numFmtId="0" fontId="1" fillId="6" borderId="0"/>
    <xf numFmtId="0" fontId="1" fillId="8" borderId="0"/>
    <xf numFmtId="0" fontId="2" fillId="14" borderId="0"/>
    <xf numFmtId="0" fontId="2" fillId="22" borderId="0"/>
    <xf numFmtId="0" fontId="1" fillId="7" borderId="0"/>
    <xf numFmtId="0" fontId="1" fillId="11" borderId="0"/>
    <xf numFmtId="0" fontId="2" fillId="15" borderId="0"/>
    <xf numFmtId="0" fontId="4" fillId="0" borderId="0"/>
    <xf numFmtId="0" fontId="1" fillId="0" borderId="0"/>
    <xf numFmtId="166" fontId="5" fillId="0" borderId="0"/>
    <xf numFmtId="0" fontId="6" fillId="0" borderId="0">
      <alignment horizontal="center"/>
    </xf>
    <xf numFmtId="0" fontId="6" fillId="0" borderId="0">
      <alignment horizontal="center"/>
    </xf>
    <xf numFmtId="0" fontId="6" fillId="0" borderId="0">
      <alignment horizontal="center"/>
    </xf>
    <xf numFmtId="0" fontId="6" fillId="0" borderId="0">
      <alignment horizontal="center" textRotation="90"/>
    </xf>
    <xf numFmtId="0" fontId="6" fillId="0" borderId="0">
      <alignment horizontal="center" textRotation="90"/>
    </xf>
    <xf numFmtId="0" fontId="6" fillId="0" borderId="0">
      <alignment horizontal="center" textRotation="90"/>
    </xf>
    <xf numFmtId="0" fontId="9" fillId="0" borderId="2"/>
    <xf numFmtId="0" fontId="12" fillId="0" borderId="0"/>
    <xf numFmtId="168" fontId="13" fillId="0" borderId="0"/>
    <xf numFmtId="0" fontId="14" fillId="0" borderId="0"/>
    <xf numFmtId="166" fontId="1" fillId="0" borderId="0"/>
    <xf numFmtId="0" fontId="14" fillId="0" borderId="0"/>
    <xf numFmtId="0" fontId="16" fillId="0" borderId="0"/>
    <xf numFmtId="0" fontId="22" fillId="0" borderId="0"/>
    <xf numFmtId="0" fontId="22" fillId="0" borderId="0"/>
    <xf numFmtId="0" fontId="22" fillId="0" borderId="0"/>
    <xf numFmtId="168" fontId="22" fillId="0" borderId="0"/>
    <xf numFmtId="168" fontId="22" fillId="0" borderId="0"/>
    <xf numFmtId="168" fontId="22" fillId="0" borderId="0"/>
  </cellStyleXfs>
  <cellXfs count="113">
    <xf numFmtId="0" fontId="0" fillId="0" borderId="0" xfId="0"/>
    <xf numFmtId="0" fontId="25" fillId="0" borderId="0" xfId="42" applyFont="1" applyFill="1" applyAlignment="1"/>
    <xf numFmtId="0" fontId="1" fillId="0" borderId="0" xfId="42" applyFont="1" applyFill="1" applyAlignment="1"/>
    <xf numFmtId="4" fontId="1" fillId="0" borderId="0" xfId="42" applyNumberFormat="1" applyFont="1" applyFill="1" applyAlignment="1"/>
    <xf numFmtId="0" fontId="26" fillId="0" borderId="0" xfId="42" applyFont="1" applyFill="1" applyAlignment="1"/>
    <xf numFmtId="0" fontId="27" fillId="0" borderId="0" xfId="0" applyFont="1"/>
    <xf numFmtId="0" fontId="27" fillId="0" borderId="0" xfId="42" applyFont="1" applyFill="1" applyAlignment="1"/>
    <xf numFmtId="4" fontId="27" fillId="0" borderId="0" xfId="42" applyNumberFormat="1" applyFont="1" applyFill="1" applyAlignment="1"/>
    <xf numFmtId="0" fontId="27" fillId="0" borderId="0" xfId="0" applyFont="1" applyAlignment="1">
      <alignment horizontal="left"/>
    </xf>
    <xf numFmtId="0" fontId="27" fillId="0" borderId="0" xfId="42" applyFont="1" applyFill="1" applyAlignment="1">
      <alignment vertical="top"/>
    </xf>
    <xf numFmtId="0" fontId="27" fillId="0" borderId="0" xfId="42" applyFont="1" applyFill="1" applyAlignment="1">
      <alignment horizontal="right" vertical="top"/>
    </xf>
    <xf numFmtId="0" fontId="27" fillId="0" borderId="0" xfId="42" applyFont="1" applyFill="1" applyAlignment="1">
      <alignment vertical="top" wrapText="1"/>
    </xf>
    <xf numFmtId="4" fontId="27" fillId="0" borderId="0" xfId="42" applyNumberFormat="1" applyFont="1" applyFill="1" applyAlignment="1">
      <alignment horizontal="right"/>
    </xf>
    <xf numFmtId="4" fontId="1" fillId="0" borderId="0" xfId="42" applyNumberFormat="1" applyFont="1" applyFill="1" applyAlignment="1">
      <alignment horizontal="right"/>
    </xf>
    <xf numFmtId="0" fontId="1" fillId="0" borderId="0" xfId="42" applyFont="1" applyFill="1" applyAlignment="1">
      <alignment horizontal="right"/>
    </xf>
    <xf numFmtId="0" fontId="27" fillId="0" borderId="10" xfId="42" applyFont="1" applyFill="1" applyBorder="1" applyAlignment="1">
      <alignment vertical="top"/>
    </xf>
    <xf numFmtId="0" fontId="27" fillId="0" borderId="10" xfId="42" applyFont="1" applyFill="1" applyBorder="1" applyAlignment="1">
      <alignment horizontal="right" vertical="top"/>
    </xf>
    <xf numFmtId="0" fontId="27" fillId="0" borderId="10" xfId="42" applyFont="1" applyFill="1" applyBorder="1" applyAlignment="1">
      <alignment vertical="top" wrapText="1"/>
    </xf>
    <xf numFmtId="4" fontId="27" fillId="0" borderId="10" xfId="42" applyNumberFormat="1" applyFont="1" applyFill="1" applyBorder="1" applyAlignment="1">
      <alignment horizontal="right"/>
    </xf>
    <xf numFmtId="167" fontId="27" fillId="0" borderId="0" xfId="42" applyNumberFormat="1" applyFont="1" applyFill="1" applyAlignment="1"/>
    <xf numFmtId="0" fontId="4" fillId="0" borderId="0" xfId="42" applyFont="1" applyFill="1" applyAlignment="1">
      <alignment vertical="top"/>
    </xf>
    <xf numFmtId="0" fontId="4" fillId="0" borderId="0" xfId="42" applyFont="1" applyFill="1" applyAlignment="1">
      <alignment horizontal="right" vertical="top"/>
    </xf>
    <xf numFmtId="0" fontId="4" fillId="0" borderId="0" xfId="42" applyFont="1" applyFill="1" applyAlignment="1">
      <alignment vertical="top" wrapText="1"/>
    </xf>
    <xf numFmtId="0" fontId="4" fillId="0" borderId="0" xfId="42" applyFont="1" applyFill="1" applyAlignment="1"/>
    <xf numFmtId="4" fontId="4" fillId="0" borderId="0" xfId="42" applyNumberFormat="1" applyFont="1" applyFill="1" applyAlignment="1">
      <alignment horizontal="right"/>
    </xf>
    <xf numFmtId="0" fontId="4" fillId="0" borderId="0" xfId="42" applyFont="1" applyFill="1" applyAlignment="1">
      <alignment horizontal="right"/>
    </xf>
    <xf numFmtId="49" fontId="27" fillId="0" borderId="0" xfId="0" applyNumberFormat="1" applyFont="1" applyFill="1" applyAlignment="1" applyProtection="1">
      <alignment horizontal="left" vertical="top" wrapText="1" shrinkToFit="1"/>
    </xf>
    <xf numFmtId="4" fontId="27" fillId="0" borderId="0" xfId="0" applyNumberFormat="1" applyFont="1" applyFill="1" applyAlignment="1" applyProtection="1">
      <alignment horizontal="left" vertical="top" wrapText="1" shrinkToFit="1"/>
    </xf>
    <xf numFmtId="0" fontId="27" fillId="0" borderId="0" xfId="42" applyFont="1" applyFill="1" applyAlignment="1">
      <alignment horizontal="right"/>
    </xf>
    <xf numFmtId="0" fontId="27" fillId="0" borderId="10" xfId="42" applyFont="1" applyFill="1" applyBorder="1" applyAlignment="1"/>
    <xf numFmtId="0" fontId="27" fillId="0" borderId="10" xfId="42" applyFont="1" applyFill="1" applyBorder="1" applyAlignment="1">
      <alignment horizontal="right"/>
    </xf>
    <xf numFmtId="0" fontId="1" fillId="0" borderId="0" xfId="42" applyFont="1" applyFill="1" applyAlignment="1">
      <alignment vertical="top"/>
    </xf>
    <xf numFmtId="0" fontId="1" fillId="0" borderId="0" xfId="42" applyFont="1" applyFill="1" applyAlignment="1">
      <alignment horizontal="right" vertical="top"/>
    </xf>
    <xf numFmtId="0" fontId="1" fillId="0" borderId="0" xfId="42" applyFont="1" applyFill="1" applyAlignment="1">
      <alignment vertical="top" wrapText="1"/>
    </xf>
    <xf numFmtId="0" fontId="0" fillId="0" borderId="0" xfId="0" applyFill="1"/>
    <xf numFmtId="164" fontId="27" fillId="0" borderId="0" xfId="42" applyNumberFormat="1" applyFont="1" applyFill="1" applyAlignment="1">
      <alignment horizontal="left" vertical="top"/>
    </xf>
    <xf numFmtId="49" fontId="27" fillId="0" borderId="0" xfId="0" applyNumberFormat="1" applyFont="1" applyFill="1" applyAlignment="1" applyProtection="1">
      <alignment horizontal="left" wrapText="1" shrinkToFit="1"/>
    </xf>
    <xf numFmtId="0" fontId="27" fillId="0" borderId="0" xfId="0" applyFont="1" applyFill="1"/>
    <xf numFmtId="0" fontId="27" fillId="0" borderId="0" xfId="42" applyFont="1" applyFill="1" applyAlignment="1">
      <alignment horizontal="left" vertical="top" wrapText="1"/>
    </xf>
    <xf numFmtId="0" fontId="27" fillId="0" borderId="11" xfId="42" applyFont="1" applyFill="1" applyBorder="1" applyAlignment="1">
      <alignment vertical="top"/>
    </xf>
    <xf numFmtId="0" fontId="27" fillId="0" borderId="11" xfId="42" applyFont="1" applyFill="1" applyBorder="1" applyAlignment="1">
      <alignment horizontal="right" vertical="top"/>
    </xf>
    <xf numFmtId="0" fontId="27" fillId="0" borderId="11" xfId="42" applyFont="1" applyFill="1" applyBorder="1" applyAlignment="1">
      <alignment vertical="top" wrapText="1"/>
    </xf>
    <xf numFmtId="0" fontId="27" fillId="0" borderId="11" xfId="42" applyFont="1" applyFill="1" applyBorder="1" applyAlignment="1"/>
    <xf numFmtId="4" fontId="27" fillId="0" borderId="11" xfId="42" applyNumberFormat="1" applyFont="1" applyFill="1" applyBorder="1" applyAlignment="1">
      <alignment horizontal="right"/>
    </xf>
    <xf numFmtId="0" fontId="28" fillId="0" borderId="0" xfId="42" applyFont="1" applyFill="1" applyAlignment="1">
      <alignment vertical="top"/>
    </xf>
    <xf numFmtId="0" fontId="28" fillId="0" borderId="0" xfId="42" applyFont="1" applyFill="1" applyAlignment="1">
      <alignment horizontal="right" vertical="top"/>
    </xf>
    <xf numFmtId="0" fontId="28" fillId="0" borderId="0" xfId="42" applyFont="1" applyFill="1" applyAlignment="1">
      <alignment vertical="top" wrapText="1"/>
    </xf>
    <xf numFmtId="0" fontId="28" fillId="0" borderId="0" xfId="42" applyFont="1" applyFill="1" applyAlignment="1"/>
    <xf numFmtId="4" fontId="28" fillId="0" borderId="0" xfId="42" applyNumberFormat="1" applyFont="1" applyFill="1" applyAlignment="1">
      <alignment horizontal="right"/>
    </xf>
    <xf numFmtId="0" fontId="28" fillId="0" borderId="0" xfId="42" applyFont="1" applyFill="1" applyAlignment="1">
      <alignment horizontal="right"/>
    </xf>
    <xf numFmtId="0" fontId="28" fillId="0" borderId="0" xfId="0" applyFont="1" applyFill="1"/>
    <xf numFmtId="165" fontId="28" fillId="0" borderId="0" xfId="0" applyNumberFormat="1" applyFont="1" applyFill="1" applyAlignment="1" applyProtection="1">
      <alignment horizontal="left" vertical="top" wrapText="1" shrinkToFit="1"/>
    </xf>
    <xf numFmtId="4" fontId="28" fillId="0" borderId="0" xfId="42" applyNumberFormat="1" applyFont="1" applyFill="1" applyAlignment="1">
      <alignment horizontal="left"/>
    </xf>
    <xf numFmtId="0" fontId="29" fillId="0" borderId="0" xfId="42" applyFont="1" applyFill="1" applyAlignment="1">
      <alignment vertical="top" wrapText="1"/>
    </xf>
    <xf numFmtId="165" fontId="28" fillId="0" borderId="0" xfId="0" applyNumberFormat="1" applyFont="1" applyFill="1" applyAlignment="1">
      <alignment horizontal="left" vertical="top" wrapText="1" shrinkToFit="1"/>
    </xf>
    <xf numFmtId="0" fontId="28" fillId="0" borderId="10" xfId="42" applyFont="1" applyFill="1" applyBorder="1" applyAlignment="1">
      <alignment vertical="top"/>
    </xf>
    <xf numFmtId="0" fontId="28" fillId="0" borderId="10" xfId="42" applyFont="1" applyFill="1" applyBorder="1" applyAlignment="1">
      <alignment horizontal="right" vertical="top"/>
    </xf>
    <xf numFmtId="0" fontId="28" fillId="0" borderId="10" xfId="42" applyFont="1" applyFill="1" applyBorder="1" applyAlignment="1">
      <alignment vertical="top" wrapText="1"/>
    </xf>
    <xf numFmtId="0" fontId="28" fillId="0" borderId="10" xfId="42" applyFont="1" applyFill="1" applyBorder="1" applyAlignment="1"/>
    <xf numFmtId="4" fontId="28" fillId="0" borderId="10" xfId="42" applyNumberFormat="1" applyFont="1" applyFill="1" applyBorder="1" applyAlignment="1">
      <alignment horizontal="right"/>
    </xf>
    <xf numFmtId="165" fontId="27" fillId="0" borderId="0" xfId="0" applyNumberFormat="1" applyFont="1" applyFill="1" applyAlignment="1">
      <alignment horizontal="left" vertical="top" wrapText="1" shrinkToFit="1"/>
    </xf>
    <xf numFmtId="165" fontId="27" fillId="0" borderId="0" xfId="0" applyNumberFormat="1" applyFont="1" applyFill="1" applyAlignment="1">
      <alignment horizontal="left" vertical="top" wrapText="1"/>
    </xf>
    <xf numFmtId="0" fontId="31" fillId="0" borderId="0" xfId="42" applyFont="1" applyFill="1" applyAlignment="1">
      <alignment vertical="top" wrapText="1"/>
    </xf>
    <xf numFmtId="0" fontId="26" fillId="0" borderId="0" xfId="42" applyFont="1" applyFill="1" applyAlignment="1">
      <alignment vertical="top" wrapText="1"/>
    </xf>
    <xf numFmtId="4" fontId="27" fillId="0" borderId="12" xfId="42" applyNumberFormat="1" applyFont="1" applyFill="1" applyBorder="1" applyAlignment="1">
      <alignment horizontal="right"/>
    </xf>
    <xf numFmtId="0" fontId="1" fillId="0" borderId="0" xfId="0" applyFont="1"/>
    <xf numFmtId="49" fontId="27" fillId="0" borderId="0" xfId="43" applyNumberFormat="1" applyFont="1" applyFill="1" applyAlignment="1">
      <alignment wrapText="1"/>
    </xf>
    <xf numFmtId="49" fontId="26" fillId="0" borderId="0" xfId="43" applyNumberFormat="1" applyFont="1" applyFill="1" applyAlignment="1">
      <alignment wrapText="1"/>
    </xf>
    <xf numFmtId="49" fontId="26" fillId="0" borderId="0" xfId="41" applyNumberFormat="1" applyFont="1" applyFill="1" applyAlignment="1">
      <alignment vertical="center" wrapText="1"/>
    </xf>
    <xf numFmtId="0" fontId="26" fillId="0" borderId="0" xfId="42" applyFont="1" applyFill="1" applyAlignment="1">
      <alignment horizontal="left" vertical="top"/>
    </xf>
    <xf numFmtId="166" fontId="27" fillId="0" borderId="0" xfId="54" applyFont="1" applyFill="1" applyAlignment="1">
      <alignment horizontal="left" vertical="top" wrapText="1"/>
    </xf>
    <xf numFmtId="4" fontId="26" fillId="0" borderId="0" xfId="42" applyNumberFormat="1" applyFont="1" applyFill="1" applyAlignment="1"/>
    <xf numFmtId="4" fontId="25" fillId="0" borderId="0" xfId="42" applyNumberFormat="1" applyFont="1" applyFill="1" applyAlignment="1"/>
    <xf numFmtId="0" fontId="33" fillId="0" borderId="0" xfId="0" applyFont="1"/>
    <xf numFmtId="49" fontId="27" fillId="0" borderId="0" xfId="42" applyNumberFormat="1" applyFont="1" applyFill="1" applyAlignment="1">
      <alignment vertical="top"/>
    </xf>
    <xf numFmtId="49" fontId="27" fillId="0" borderId="0" xfId="42" applyNumberFormat="1" applyFont="1" applyFill="1" applyAlignment="1">
      <alignment horizontal="right" vertical="top"/>
    </xf>
    <xf numFmtId="49" fontId="0" fillId="0" borderId="0" xfId="0" applyNumberFormat="1" applyFill="1"/>
    <xf numFmtId="49" fontId="0" fillId="0" borderId="0" xfId="0" applyNumberFormat="1"/>
    <xf numFmtId="49" fontId="1" fillId="0" borderId="0" xfId="42" applyNumberFormat="1" applyFont="1" applyFill="1" applyAlignment="1">
      <alignment horizontal="right"/>
    </xf>
    <xf numFmtId="49" fontId="4" fillId="0" borderId="0" xfId="42" applyNumberFormat="1" applyFont="1" applyFill="1" applyAlignment="1">
      <alignment horizontal="right"/>
    </xf>
    <xf numFmtId="0" fontId="37" fillId="0" borderId="0" xfId="42" applyFont="1" applyFill="1" applyAlignment="1">
      <alignment vertical="top" wrapText="1"/>
    </xf>
    <xf numFmtId="0" fontId="37" fillId="0" borderId="0" xfId="42" applyFont="1" applyFill="1" applyAlignment="1">
      <alignment horizontal="right" vertical="top" wrapText="1"/>
    </xf>
    <xf numFmtId="4" fontId="37" fillId="0" borderId="0" xfId="42" applyNumberFormat="1" applyFont="1" applyFill="1" applyAlignment="1">
      <alignment horizontal="right" wrapText="1"/>
    </xf>
    <xf numFmtId="0" fontId="37" fillId="0" borderId="0" xfId="0" applyFont="1" applyAlignment="1">
      <alignment wrapText="1"/>
    </xf>
    <xf numFmtId="49" fontId="27" fillId="0" borderId="0" xfId="42" applyNumberFormat="1" applyFont="1" applyFill="1" applyAlignment="1">
      <alignment vertical="top" wrapText="1"/>
    </xf>
    <xf numFmtId="49" fontId="1" fillId="0" borderId="0" xfId="42" applyNumberFormat="1" applyFont="1" applyFill="1" applyAlignment="1">
      <alignment vertical="top" wrapText="1"/>
    </xf>
    <xf numFmtId="49" fontId="27" fillId="0" borderId="0" xfId="42" applyNumberFormat="1" applyFont="1" applyFill="1" applyAlignment="1">
      <alignment horizontal="right" vertical="top" wrapText="1"/>
    </xf>
    <xf numFmtId="49" fontId="27" fillId="0" borderId="0" xfId="42" applyNumberFormat="1" applyFont="1" applyFill="1" applyAlignment="1">
      <alignment wrapText="1"/>
    </xf>
    <xf numFmtId="49" fontId="27" fillId="0" borderId="0" xfId="42" applyNumberFormat="1" applyFont="1" applyFill="1" applyAlignment="1">
      <alignment horizontal="right" wrapText="1"/>
    </xf>
    <xf numFmtId="49" fontId="1" fillId="0" borderId="0" xfId="42" applyNumberFormat="1" applyFont="1" applyFill="1" applyAlignment="1">
      <alignment horizontal="right" wrapText="1"/>
    </xf>
    <xf numFmtId="49" fontId="1" fillId="0" borderId="0" xfId="42" applyNumberFormat="1" applyFont="1" applyFill="1" applyAlignment="1">
      <alignment wrapText="1"/>
    </xf>
    <xf numFmtId="49" fontId="0" fillId="0" borderId="0" xfId="0" applyNumberFormat="1" applyAlignment="1">
      <alignment wrapText="1"/>
    </xf>
    <xf numFmtId="49" fontId="1" fillId="0" borderId="0" xfId="42" applyNumberFormat="1" applyFont="1" applyFill="1" applyAlignment="1">
      <alignment horizontal="right" vertical="top" wrapText="1"/>
    </xf>
    <xf numFmtId="0" fontId="27" fillId="0" borderId="0" xfId="42" applyFont="1" applyFill="1" applyBorder="1" applyAlignment="1"/>
    <xf numFmtId="49" fontId="27" fillId="0" borderId="0" xfId="0" applyNumberFormat="1" applyFont="1" applyFill="1" applyAlignment="1" applyProtection="1">
      <alignment horizontal="left" vertical="top" wrapText="1" shrinkToFit="1"/>
    </xf>
    <xf numFmtId="49" fontId="27" fillId="0" borderId="0" xfId="0" applyNumberFormat="1" applyFont="1" applyFill="1" applyAlignment="1" applyProtection="1">
      <alignment horizontal="left" wrapText="1" shrinkToFit="1"/>
    </xf>
    <xf numFmtId="49" fontId="0" fillId="0" borderId="0" xfId="0" applyNumberFormat="1" applyFill="1" applyAlignment="1">
      <alignment wrapText="1"/>
    </xf>
    <xf numFmtId="49" fontId="27" fillId="0" borderId="0" xfId="0" applyNumberFormat="1" applyFont="1" applyFill="1" applyAlignment="1">
      <alignment wrapText="1"/>
    </xf>
    <xf numFmtId="165" fontId="37" fillId="0" borderId="0" xfId="0" applyNumberFormat="1" applyFont="1" applyFill="1" applyAlignment="1" applyProtection="1">
      <alignment horizontal="left" vertical="top" wrapText="1" shrinkToFit="1"/>
    </xf>
    <xf numFmtId="165" fontId="27" fillId="0" borderId="0" xfId="0" applyNumberFormat="1" applyFont="1" applyFill="1" applyAlignment="1">
      <alignment horizontal="left" vertical="top" wrapText="1" shrinkToFit="1"/>
    </xf>
    <xf numFmtId="165" fontId="27" fillId="0" borderId="0" xfId="0" applyNumberFormat="1" applyFont="1" applyFill="1" applyAlignment="1">
      <alignment horizontal="left" vertical="top" wrapText="1"/>
    </xf>
    <xf numFmtId="165" fontId="32" fillId="0" borderId="0" xfId="0" applyNumberFormat="1" applyFont="1" applyFill="1" applyAlignment="1">
      <alignment horizontal="left" vertical="top" wrapText="1"/>
    </xf>
    <xf numFmtId="0" fontId="27" fillId="0" borderId="0" xfId="42" applyFont="1" applyFill="1" applyBorder="1" applyAlignment="1">
      <alignment vertical="top" wrapText="1"/>
    </xf>
    <xf numFmtId="0" fontId="0" fillId="0" borderId="0" xfId="0" applyFill="1"/>
    <xf numFmtId="49" fontId="27" fillId="0" borderId="0" xfId="42" applyNumberFormat="1" applyFont="1" applyFill="1" applyBorder="1" applyAlignment="1">
      <alignment vertical="top" wrapText="1"/>
    </xf>
    <xf numFmtId="49" fontId="27" fillId="0" borderId="0" xfId="43" applyNumberFormat="1" applyFont="1" applyFill="1" applyBorder="1" applyAlignment="1">
      <alignment wrapText="1"/>
    </xf>
    <xf numFmtId="49" fontId="26" fillId="0" borderId="0" xfId="43" applyNumberFormat="1" applyFont="1" applyFill="1" applyBorder="1" applyAlignment="1">
      <alignment wrapText="1"/>
    </xf>
    <xf numFmtId="49" fontId="27" fillId="0" borderId="0" xfId="43" applyNumberFormat="1" applyFont="1" applyFill="1" applyBorder="1" applyAlignment="1">
      <alignment vertical="center" wrapText="1"/>
    </xf>
    <xf numFmtId="49" fontId="27" fillId="0" borderId="0" xfId="41" applyNumberFormat="1" applyFont="1" applyFill="1" applyBorder="1" applyAlignment="1">
      <alignment vertical="center" wrapText="1"/>
    </xf>
    <xf numFmtId="49" fontId="26" fillId="0" borderId="0" xfId="43" applyNumberFormat="1" applyFont="1" applyFill="1" applyBorder="1" applyAlignment="1">
      <alignment vertical="center" wrapText="1"/>
    </xf>
    <xf numFmtId="49" fontId="1" fillId="0" borderId="0" xfId="42" applyNumberFormat="1" applyFont="1" applyFill="1" applyBorder="1" applyAlignment="1">
      <alignment vertical="top" wrapText="1"/>
    </xf>
    <xf numFmtId="49" fontId="26" fillId="0" borderId="0" xfId="41" applyNumberFormat="1" applyFont="1" applyFill="1" applyBorder="1" applyAlignment="1">
      <alignment vertical="center" wrapText="1"/>
    </xf>
    <xf numFmtId="49" fontId="27" fillId="0" borderId="0" xfId="41" applyNumberFormat="1" applyFont="1" applyFill="1" applyBorder="1" applyAlignment="1">
      <alignment wrapText="1"/>
    </xf>
  </cellXfs>
  <cellStyles count="63">
    <cellStyle name="20 % – Poudarek1" xfId="18" builtinId="30" customBuiltin="1"/>
    <cellStyle name="20 % – Poudarek2" xfId="22" builtinId="34" customBuiltin="1"/>
    <cellStyle name="20 % – Poudarek3" xfId="26" builtinId="38" customBuiltin="1"/>
    <cellStyle name="20 % – Poudarek4" xfId="30" builtinId="42" customBuiltin="1"/>
    <cellStyle name="20 % – Poudarek5" xfId="34" builtinId="46" customBuiltin="1"/>
    <cellStyle name="20 % – Poudarek6" xfId="38" builtinId="50" customBuiltin="1"/>
    <cellStyle name="40 % – Poudarek1" xfId="19" builtinId="31" customBuiltin="1"/>
    <cellStyle name="40 % – Poudarek2" xfId="23" builtinId="35" customBuiltin="1"/>
    <cellStyle name="40 % – Poudarek3" xfId="27" builtinId="39" customBuiltin="1"/>
    <cellStyle name="40 % – Poudarek4" xfId="31" builtinId="43" customBuiltin="1"/>
    <cellStyle name="40 % – Poudarek5" xfId="35" builtinId="47" customBuiltin="1"/>
    <cellStyle name="40 % – Poudarek6" xfId="39" builtinId="51" customBuiltin="1"/>
    <cellStyle name="60 % – Poudarek1" xfId="20" builtinId="32" customBuiltin="1"/>
    <cellStyle name="60 % – Poudarek2" xfId="24" builtinId="36" customBuiltin="1"/>
    <cellStyle name="60 % – Poudarek3" xfId="28" builtinId="40" customBuiltin="1"/>
    <cellStyle name="60 % – Poudarek4" xfId="32" builtinId="44" customBuiltin="1"/>
    <cellStyle name="60 % – Poudarek5" xfId="36" builtinId="48" customBuiltin="1"/>
    <cellStyle name="60 % – Poudarek6" xfId="40" builtinId="52" customBuiltin="1"/>
    <cellStyle name="Dobro" xfId="5" builtinId="26" customBuiltin="1"/>
    <cellStyle name="Excel Built-in Normal" xfId="41"/>
    <cellStyle name="Excel Built-in Normal 1" xfId="42"/>
    <cellStyle name="Excel Built-in Normal 2" xfId="43"/>
    <cellStyle name="Heading" xfId="44"/>
    <cellStyle name="Heading (user)" xfId="45"/>
    <cellStyle name="Heading (user) (user)" xfId="46"/>
    <cellStyle name="Heading1" xfId="47"/>
    <cellStyle name="Heading1 (user)" xfId="48"/>
    <cellStyle name="Heading1 (user) (user)" xfId="49"/>
    <cellStyle name="Izhod" xfId="9" builtinId="21" customBuiltin="1"/>
    <cellStyle name="Naslov 1" xfId="1" builtinId="16" customBuiltin="1"/>
    <cellStyle name="Naslov 1 1" xfId="50"/>
    <cellStyle name="Naslov 2" xfId="2" builtinId="17" customBuiltin="1"/>
    <cellStyle name="Naslov 3" xfId="3" builtinId="18" customBuiltin="1"/>
    <cellStyle name="Naslov 4" xfId="4" builtinId="19" customBuiltin="1"/>
    <cellStyle name="Navadno" xfId="0" builtinId="0" customBuiltin="1"/>
    <cellStyle name="Navadno 2" xfId="51"/>
    <cellStyle name="Navadno 3" xfId="52"/>
    <cellStyle name="Navadno 3 2" xfId="53"/>
    <cellStyle name="Navadno 4 2" xfId="54"/>
    <cellStyle name="Nevtralno" xfId="7" builtinId="28" customBuiltin="1"/>
    <cellStyle name="Normal 3" xfId="55"/>
    <cellStyle name="Normal_Gradbena dela" xfId="56"/>
    <cellStyle name="Opomba" xfId="14" builtinId="10" customBuiltin="1"/>
    <cellStyle name="Opozorilo" xfId="13" builtinId="11" customBuiltin="1"/>
    <cellStyle name="Pojasnjevalno besedilo" xfId="15" builtinId="53" customBuiltin="1"/>
    <cellStyle name="Poudarek1" xfId="17" builtinId="29" customBuiltin="1"/>
    <cellStyle name="Poudarek2" xfId="21" builtinId="33" customBuiltin="1"/>
    <cellStyle name="Poudarek3" xfId="25" builtinId="37" customBuiltin="1"/>
    <cellStyle name="Poudarek4" xfId="29" builtinId="41" customBuiltin="1"/>
    <cellStyle name="Poudarek5" xfId="33" builtinId="45" customBuiltin="1"/>
    <cellStyle name="Poudarek6" xfId="37" builtinId="49" customBuiltin="1"/>
    <cellStyle name="Povezana celica" xfId="11" builtinId="24" customBuiltin="1"/>
    <cellStyle name="Preveri celico" xfId="12" builtinId="23" customBuiltin="1"/>
    <cellStyle name="Računanje" xfId="10" builtinId="22" customBuiltin="1"/>
    <cellStyle name="Result" xfId="57"/>
    <cellStyle name="Result (user)" xfId="58"/>
    <cellStyle name="Result (user) (user)" xfId="59"/>
    <cellStyle name="Result2" xfId="60"/>
    <cellStyle name="Result2 (user)" xfId="61"/>
    <cellStyle name="Result2 (user) (user)" xfId="62"/>
    <cellStyle name="Slabo" xfId="6" builtinId="27" customBuiltin="1"/>
    <cellStyle name="Vnos" xfId="8" builtinId="20" customBuiltin="1"/>
    <cellStyle name="Vsota"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30"/>
  <sheetViews>
    <sheetView workbookViewId="0">
      <selection activeCell="D18" sqref="D18"/>
    </sheetView>
  </sheetViews>
  <sheetFormatPr defaultRowHeight="15"/>
  <cols>
    <col min="1" max="1" width="10.75" style="2" customWidth="1"/>
    <col min="2" max="2" width="13" style="2" customWidth="1"/>
    <col min="3" max="3" width="29.375" style="2" customWidth="1"/>
    <col min="4" max="4" width="13.125" style="3" customWidth="1"/>
    <col min="5" max="5" width="12.625" style="3" customWidth="1"/>
    <col min="6" max="254" width="8.75" style="2" customWidth="1"/>
    <col min="255" max="1024" width="13" customWidth="1"/>
  </cols>
  <sheetData>
    <row r="1" spans="1:4">
      <c r="A1" s="1"/>
      <c r="B1"/>
    </row>
    <row r="2" spans="1:4">
      <c r="A2" s="4" t="s">
        <v>0</v>
      </c>
      <c r="B2" s="5"/>
      <c r="C2" s="6"/>
      <c r="D2" s="7"/>
    </row>
    <row r="3" spans="1:4">
      <c r="A3" s="4"/>
      <c r="B3" s="5"/>
      <c r="C3" s="6"/>
      <c r="D3" s="7"/>
    </row>
    <row r="4" spans="1:4">
      <c r="A4" s="6"/>
      <c r="B4" s="6"/>
      <c r="C4" s="6"/>
      <c r="D4" s="7"/>
    </row>
    <row r="5" spans="1:4">
      <c r="A5" s="6" t="s">
        <v>1</v>
      </c>
      <c r="B5" s="93" t="s">
        <v>2</v>
      </c>
      <c r="C5" s="93"/>
      <c r="D5" s="93"/>
    </row>
    <row r="6" spans="1:4">
      <c r="A6" s="6"/>
      <c r="B6" s="6" t="s">
        <v>3</v>
      </c>
      <c r="C6" s="6"/>
      <c r="D6" s="7"/>
    </row>
    <row r="7" spans="1:4">
      <c r="A7" s="6"/>
      <c r="B7" s="6"/>
      <c r="C7" s="6"/>
      <c r="D7" s="7"/>
    </row>
    <row r="8" spans="1:4">
      <c r="A8" s="6" t="s">
        <v>4</v>
      </c>
      <c r="B8" s="6" t="s">
        <v>5</v>
      </c>
      <c r="C8" s="6"/>
      <c r="D8" s="7"/>
    </row>
    <row r="9" spans="1:4">
      <c r="A9" s="6"/>
      <c r="B9" s="6"/>
      <c r="C9" s="6"/>
      <c r="D9" s="7"/>
    </row>
    <row r="10" spans="1:4">
      <c r="A10" s="6" t="s">
        <v>6</v>
      </c>
      <c r="B10" s="8">
        <v>2019</v>
      </c>
      <c r="C10" s="6"/>
      <c r="D10" s="7"/>
    </row>
    <row r="11" spans="1:4">
      <c r="A11" s="6"/>
      <c r="B11" s="6"/>
      <c r="C11" s="6"/>
      <c r="D11" s="7"/>
    </row>
    <row r="12" spans="1:4">
      <c r="A12" s="6"/>
      <c r="B12" s="6"/>
      <c r="C12" s="6"/>
      <c r="D12" s="7"/>
    </row>
    <row r="13" spans="1:4">
      <c r="A13" s="6"/>
      <c r="B13" s="6"/>
      <c r="C13" s="6"/>
      <c r="D13" s="7"/>
    </row>
    <row r="14" spans="1:4">
      <c r="A14" s="6"/>
      <c r="B14" s="6"/>
      <c r="C14" s="6"/>
      <c r="D14" s="7"/>
    </row>
    <row r="15" spans="1:4">
      <c r="A15" s="6"/>
      <c r="B15" s="6"/>
      <c r="C15" s="6" t="s">
        <v>7</v>
      </c>
      <c r="D15" s="7"/>
    </row>
    <row r="16" spans="1:4">
      <c r="A16" s="6"/>
      <c r="B16" s="6"/>
      <c r="C16" s="6"/>
      <c r="D16" s="7"/>
    </row>
    <row r="17" spans="1:254">
      <c r="A17" s="9">
        <v>1</v>
      </c>
      <c r="B17" s="10"/>
      <c r="C17" s="11" t="s">
        <v>8</v>
      </c>
      <c r="D17" s="12">
        <f>SUM(PRIPRAVLJALNA_DELA!G21)</f>
        <v>0</v>
      </c>
      <c r="E17" s="13"/>
      <c r="F17" s="13"/>
      <c r="G17" s="13"/>
      <c r="H17" s="14"/>
      <c r="K17" s="14"/>
      <c r="L17" s="14"/>
      <c r="M17" s="14"/>
    </row>
    <row r="18" spans="1:254">
      <c r="A18" s="9">
        <v>2</v>
      </c>
      <c r="B18" s="10"/>
      <c r="C18" s="11" t="s">
        <v>9</v>
      </c>
      <c r="D18" s="12">
        <f>ODSTRANJEVALNA_DELA!G92</f>
        <v>0</v>
      </c>
      <c r="E18" s="13"/>
      <c r="F18" s="13"/>
      <c r="G18" s="13"/>
      <c r="H18" s="14"/>
      <c r="K18" s="14"/>
      <c r="L18" s="14"/>
      <c r="M18" s="14"/>
    </row>
    <row r="19" spans="1:254">
      <c r="A19" s="9">
        <v>4</v>
      </c>
      <c r="B19" s="10"/>
      <c r="C19" s="11" t="s">
        <v>10</v>
      </c>
      <c r="D19" s="12">
        <f>SUM(ZIDARSKA_DELA!G12)</f>
        <v>0</v>
      </c>
      <c r="E19" s="13"/>
      <c r="F19" s="13"/>
      <c r="G19" s="13"/>
      <c r="H19" s="14"/>
      <c r="K19" s="14"/>
      <c r="L19" s="14"/>
      <c r="M19" s="14"/>
    </row>
    <row r="20" spans="1:254">
      <c r="A20" s="9">
        <v>3</v>
      </c>
      <c r="B20" s="10"/>
      <c r="C20" s="11" t="s">
        <v>11</v>
      </c>
      <c r="D20" s="12">
        <f>SUM(MK_DELA!G53)</f>
        <v>0</v>
      </c>
      <c r="E20" s="13"/>
      <c r="F20" s="13"/>
      <c r="G20" s="13"/>
      <c r="H20" s="14"/>
      <c r="K20" s="14"/>
      <c r="L20" s="14"/>
      <c r="M20" s="14"/>
    </row>
    <row r="21" spans="1:254">
      <c r="A21" s="9">
        <v>5</v>
      </c>
      <c r="B21" s="10"/>
      <c r="C21" s="11" t="s">
        <v>12</v>
      </c>
      <c r="D21" s="12">
        <f>SUM(TLAKARSKA_DELA!G16)</f>
        <v>0</v>
      </c>
      <c r="E21" s="13"/>
      <c r="F21" s="13"/>
      <c r="G21" s="13"/>
      <c r="H21" s="14"/>
      <c r="K21" s="14"/>
      <c r="L21" s="14"/>
      <c r="M21" s="14"/>
    </row>
    <row r="22" spans="1:254">
      <c r="A22" s="9">
        <v>6</v>
      </c>
      <c r="B22" s="10"/>
      <c r="C22" s="11" t="s">
        <v>13</v>
      </c>
      <c r="D22" s="12">
        <f>SLIKOPLESKARSKA!G15</f>
        <v>0</v>
      </c>
      <c r="E22" s="13"/>
      <c r="F22" s="13"/>
      <c r="G22" s="13"/>
      <c r="H22" s="14"/>
      <c r="K22" s="14"/>
      <c r="L22" s="14"/>
      <c r="M22" s="14"/>
    </row>
    <row r="23" spans="1:254">
      <c r="A23" s="9">
        <v>7</v>
      </c>
      <c r="B23" s="10"/>
      <c r="C23" s="11" t="s">
        <v>14</v>
      </c>
      <c r="D23" s="12">
        <f>VRATA!G25</f>
        <v>0</v>
      </c>
      <c r="E23" s="13"/>
      <c r="F23" s="13"/>
      <c r="G23" s="13"/>
      <c r="H23" s="14"/>
      <c r="K23" s="14"/>
      <c r="L23" s="14"/>
      <c r="M23" s="14"/>
    </row>
    <row r="24" spans="1:254">
      <c r="A24" s="9">
        <v>8</v>
      </c>
      <c r="B24" s="10"/>
      <c r="C24" s="11" t="s">
        <v>15</v>
      </c>
      <c r="D24" s="12">
        <f>OKNA!G14</f>
        <v>0</v>
      </c>
      <c r="E24" s="13"/>
      <c r="F24" s="13"/>
      <c r="G24" s="13"/>
      <c r="H24" s="14"/>
      <c r="K24" s="14"/>
      <c r="L24" s="14"/>
      <c r="M24" s="14"/>
    </row>
    <row r="25" spans="1:254">
      <c r="A25" s="9">
        <v>9</v>
      </c>
      <c r="B25" s="10"/>
      <c r="C25" s="11" t="s">
        <v>16</v>
      </c>
      <c r="D25" s="12">
        <f>KLJUCAVNICARSKA_DELA!G19</f>
        <v>0</v>
      </c>
      <c r="E25" s="13"/>
      <c r="F25" s="13"/>
      <c r="G25" s="13"/>
      <c r="H25" s="14"/>
      <c r="K25" s="14"/>
      <c r="L25" s="14"/>
      <c r="M25" s="14"/>
    </row>
    <row r="26" spans="1:254">
      <c r="A26" s="9">
        <v>10</v>
      </c>
      <c r="B26" s="10"/>
      <c r="C26" s="11" t="s">
        <v>17</v>
      </c>
      <c r="D26" s="12">
        <f>MIZARSKA_DELA!G30</f>
        <v>0</v>
      </c>
      <c r="E26" s="13"/>
      <c r="F26" s="13"/>
      <c r="G26" s="13"/>
      <c r="H26" s="14"/>
      <c r="K26" s="14"/>
      <c r="L26" s="14"/>
      <c r="M26" s="14"/>
    </row>
    <row r="27" spans="1:254">
      <c r="A27" s="9">
        <v>11</v>
      </c>
      <c r="B27" s="10"/>
      <c r="C27" s="11" t="s">
        <v>18</v>
      </c>
      <c r="D27" s="12">
        <f>RAZNA_DELA!G13</f>
        <v>0</v>
      </c>
      <c r="E27" s="13"/>
      <c r="F27" s="13"/>
      <c r="G27" s="13"/>
      <c r="H27" s="14"/>
      <c r="K27" s="14"/>
      <c r="L27" s="14"/>
      <c r="M27" s="14"/>
    </row>
    <row r="28" spans="1:254">
      <c r="A28" s="15"/>
      <c r="B28" s="16"/>
      <c r="C28" s="17"/>
      <c r="D28" s="18"/>
      <c r="E28" s="13"/>
      <c r="F28" s="13"/>
      <c r="G28" s="13"/>
      <c r="H28" s="14"/>
      <c r="K28" s="14"/>
      <c r="L28" s="14"/>
      <c r="M28" s="14"/>
    </row>
    <row r="29" spans="1:254">
      <c r="A29" s="6"/>
      <c r="B29" s="6"/>
      <c r="C29" s="6"/>
      <c r="D29" s="19"/>
    </row>
    <row r="30" spans="1:254" s="73" customFormat="1">
      <c r="A30" s="4"/>
      <c r="B30" s="4"/>
      <c r="C30" s="63" t="s">
        <v>19</v>
      </c>
      <c r="D30" s="71">
        <f>SUM(D17:D28)</f>
        <v>0</v>
      </c>
      <c r="E30" s="72"/>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row>
  </sheetData>
  <mergeCells count="1">
    <mergeCell ref="B5:D5"/>
  </mergeCells>
  <pageMargins left="0.70000000000000007" right="0.70000000000000007" top="1.0456692913385826" bottom="1.0456692913385826" header="0.74999999999999989" footer="0.74999999999999989"/>
  <pageSetup paperSize="9" fitToWidth="0" fitToHeight="0"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
  <sheetViews>
    <sheetView workbookViewId="0">
      <selection activeCell="C11" sqref="C11"/>
    </sheetView>
  </sheetViews>
  <sheetFormatPr defaultRowHeight="15"/>
  <cols>
    <col min="1" max="1" width="7.125" style="31" customWidth="1"/>
    <col min="2" max="2" width="7.125" style="32" customWidth="1"/>
    <col min="3" max="3" width="29.5" style="33" customWidth="1"/>
    <col min="4" max="4" width="4.75" style="2" customWidth="1"/>
    <col min="5" max="5" width="9.5" style="13" customWidth="1"/>
    <col min="6" max="6" width="11.25" style="13" customWidth="1"/>
    <col min="7" max="7" width="11.7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15">
      <c r="A1" s="9">
        <v>8</v>
      </c>
      <c r="B1" s="10"/>
      <c r="C1" s="11" t="s">
        <v>15</v>
      </c>
      <c r="D1" s="6"/>
      <c r="E1" s="12"/>
      <c r="F1" s="12"/>
      <c r="G1" s="12"/>
    </row>
    <row r="2" spans="1:15">
      <c r="A2" s="9"/>
      <c r="B2" s="10"/>
      <c r="C2" s="11"/>
      <c r="D2" s="6"/>
      <c r="E2" s="12"/>
      <c r="F2" s="12"/>
      <c r="G2" s="12"/>
    </row>
    <row r="3" spans="1:15">
      <c r="A3" s="9"/>
      <c r="B3" s="10"/>
      <c r="C3" s="103"/>
      <c r="D3" s="103"/>
      <c r="E3" s="103"/>
      <c r="F3" s="103"/>
      <c r="G3" s="103"/>
    </row>
    <row r="4" spans="1:15" ht="34.5" customHeight="1">
      <c r="A4" s="9"/>
      <c r="B4" s="10"/>
      <c r="C4" s="100" t="s">
        <v>200</v>
      </c>
      <c r="D4" s="100"/>
      <c r="E4" s="100"/>
      <c r="F4" s="100"/>
      <c r="G4" s="100"/>
    </row>
    <row r="5" spans="1:15" ht="24.75" customHeight="1">
      <c r="A5" s="9"/>
      <c r="B5" s="10"/>
      <c r="C5" s="100" t="s">
        <v>201</v>
      </c>
      <c r="D5" s="100"/>
      <c r="E5" s="100"/>
      <c r="F5" s="100"/>
      <c r="G5" s="100"/>
    </row>
    <row r="6" spans="1:15" ht="26.25" customHeight="1">
      <c r="A6" s="9"/>
      <c r="B6" s="10"/>
      <c r="C6" s="100" t="s">
        <v>202</v>
      </c>
      <c r="D6" s="100"/>
      <c r="E6" s="100"/>
      <c r="F6" s="100"/>
      <c r="G6" s="100"/>
    </row>
    <row r="7" spans="1:15">
      <c r="A7" s="9"/>
      <c r="B7" s="10"/>
      <c r="C7" s="61" t="s">
        <v>203</v>
      </c>
      <c r="D7" s="6"/>
      <c r="E7" s="12"/>
      <c r="F7" s="12"/>
      <c r="G7" s="12"/>
    </row>
    <row r="8" spans="1:15">
      <c r="A8" s="9"/>
      <c r="B8" s="10"/>
      <c r="C8" s="61"/>
      <c r="D8" s="6"/>
      <c r="E8" s="12"/>
      <c r="F8" s="12"/>
      <c r="G8" s="12"/>
    </row>
    <row r="9" spans="1:15">
      <c r="A9" s="9"/>
      <c r="B9" s="10"/>
      <c r="C9" s="11"/>
      <c r="D9" s="6" t="s">
        <v>23</v>
      </c>
      <c r="E9" s="12" t="s">
        <v>24</v>
      </c>
      <c r="F9" s="12" t="s">
        <v>25</v>
      </c>
      <c r="G9" s="12" t="s">
        <v>26</v>
      </c>
    </row>
    <row r="10" spans="1:15" s="2" customFormat="1">
      <c r="A10" s="9"/>
      <c r="B10" s="10"/>
      <c r="C10" s="11"/>
      <c r="D10" s="6"/>
      <c r="E10" s="12"/>
      <c r="F10" s="12"/>
      <c r="G10" s="12"/>
      <c r="H10" s="13"/>
      <c r="I10" s="13"/>
      <c r="J10" s="14"/>
      <c r="M10" s="14"/>
      <c r="N10" s="14"/>
      <c r="O10" s="14"/>
    </row>
    <row r="11" spans="1:15" s="2" customFormat="1" ht="61.5" customHeight="1">
      <c r="A11" s="9" t="s">
        <v>177</v>
      </c>
      <c r="B11" s="10"/>
      <c r="C11" s="11" t="s">
        <v>204</v>
      </c>
      <c r="D11" s="6" t="s">
        <v>29</v>
      </c>
      <c r="E11" s="12">
        <v>1</v>
      </c>
      <c r="F11" s="12"/>
      <c r="G11" s="12">
        <f>SUM(F11*E11)</f>
        <v>0</v>
      </c>
      <c r="H11" s="13"/>
      <c r="I11" s="13"/>
      <c r="J11" s="14"/>
      <c r="M11" s="14"/>
      <c r="N11" s="14"/>
      <c r="O11" s="14"/>
    </row>
    <row r="12" spans="1:15" s="2" customFormat="1">
      <c r="A12" s="15"/>
      <c r="B12" s="16"/>
      <c r="C12" s="17"/>
      <c r="D12" s="29"/>
      <c r="E12" s="18"/>
      <c r="F12" s="18"/>
      <c r="G12" s="64"/>
      <c r="H12" s="13"/>
      <c r="I12" s="13"/>
      <c r="J12" s="14"/>
      <c r="M12" s="14"/>
      <c r="N12" s="14"/>
      <c r="O12" s="14"/>
    </row>
    <row r="13" spans="1:15" s="2" customFormat="1">
      <c r="A13" s="9"/>
      <c r="B13" s="10"/>
      <c r="C13" s="11"/>
      <c r="D13" s="6"/>
      <c r="E13" s="12"/>
      <c r="F13" s="12"/>
      <c r="G13" s="12"/>
      <c r="H13" s="13"/>
      <c r="I13" s="13"/>
      <c r="J13" s="14"/>
      <c r="M13" s="14"/>
      <c r="N13" s="14"/>
      <c r="O13" s="14"/>
    </row>
    <row r="14" spans="1:15" s="2" customFormat="1">
      <c r="A14" s="9"/>
      <c r="B14" s="10"/>
      <c r="C14" s="11" t="s">
        <v>19</v>
      </c>
      <c r="D14" s="6"/>
      <c r="E14" s="12"/>
      <c r="F14" s="12"/>
      <c r="G14" s="12">
        <f>SUM(G11:G13)</f>
        <v>0</v>
      </c>
      <c r="H14" s="13"/>
      <c r="I14" s="13"/>
      <c r="J14" s="14"/>
      <c r="M14" s="14"/>
      <c r="N14" s="14"/>
      <c r="O14" s="14"/>
    </row>
    <row r="15" spans="1:15">
      <c r="A15" s="9"/>
      <c r="B15" s="10"/>
      <c r="C15" s="11"/>
      <c r="D15" s="6"/>
      <c r="E15" s="12"/>
      <c r="F15" s="12"/>
      <c r="G15" s="12"/>
    </row>
    <row r="16" spans="1:15">
      <c r="A16" s="9"/>
      <c r="B16" s="10"/>
      <c r="C16" s="11"/>
      <c r="D16" s="6"/>
      <c r="E16" s="12"/>
      <c r="F16" s="12"/>
      <c r="G16" s="12"/>
    </row>
  </sheetData>
  <mergeCells count="4">
    <mergeCell ref="C3:G3"/>
    <mergeCell ref="C4:G4"/>
    <mergeCell ref="C5:G5"/>
    <mergeCell ref="C6:G6"/>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workbookViewId="0">
      <selection activeCell="C11" sqref="C11"/>
    </sheetView>
  </sheetViews>
  <sheetFormatPr defaultRowHeight="15"/>
  <cols>
    <col min="1" max="1" width="7.125" style="31" customWidth="1"/>
    <col min="2" max="2" width="7.125" style="32" customWidth="1"/>
    <col min="3" max="3" width="29.5" style="33" customWidth="1"/>
    <col min="4" max="4" width="4.75" style="2" customWidth="1"/>
    <col min="5" max="5" width="9.5" style="13" customWidth="1"/>
    <col min="6" max="6" width="11.5" style="13" customWidth="1"/>
    <col min="7" max="7" width="12.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15">
      <c r="A1" s="9">
        <v>9</v>
      </c>
      <c r="B1" s="10"/>
      <c r="C1" s="11" t="s">
        <v>16</v>
      </c>
      <c r="D1" s="6"/>
      <c r="E1" s="12"/>
      <c r="F1" s="12"/>
      <c r="G1" s="12"/>
    </row>
    <row r="2" spans="1:15">
      <c r="A2" s="9"/>
      <c r="B2" s="10"/>
      <c r="C2" s="11"/>
      <c r="D2" s="6"/>
      <c r="E2" s="12"/>
      <c r="F2" s="12"/>
      <c r="G2" s="12"/>
    </row>
    <row r="3" spans="1:15" ht="56.25" customHeight="1">
      <c r="A3" s="9"/>
      <c r="B3" s="10"/>
      <c r="C3" s="102" t="s">
        <v>205</v>
      </c>
      <c r="D3" s="102"/>
      <c r="E3" s="102"/>
      <c r="F3" s="102"/>
      <c r="G3" s="102"/>
    </row>
    <row r="4" spans="1:15">
      <c r="A4" s="9"/>
      <c r="B4" s="10"/>
      <c r="C4" s="103"/>
      <c r="D4" s="103"/>
      <c r="E4" s="103"/>
      <c r="F4" s="103"/>
      <c r="G4" s="103"/>
    </row>
    <row r="5" spans="1:15" ht="24.75" customHeight="1">
      <c r="A5" s="9"/>
      <c r="B5" s="10"/>
      <c r="C5" s="102" t="s">
        <v>206</v>
      </c>
      <c r="D5" s="102"/>
      <c r="E5" s="102"/>
      <c r="F5" s="102"/>
      <c r="G5" s="102"/>
    </row>
    <row r="6" spans="1:15">
      <c r="A6" s="9"/>
      <c r="B6" s="10"/>
      <c r="C6" s="61"/>
      <c r="D6" s="6"/>
      <c r="E6" s="12"/>
      <c r="F6" s="12"/>
      <c r="G6" s="12"/>
    </row>
    <row r="7" spans="1:15">
      <c r="A7" s="9"/>
      <c r="B7" s="10"/>
      <c r="C7" s="11"/>
      <c r="D7" s="6" t="s">
        <v>23</v>
      </c>
      <c r="E7" s="12" t="s">
        <v>24</v>
      </c>
      <c r="F7" s="12" t="s">
        <v>25</v>
      </c>
      <c r="G7" s="12" t="s">
        <v>26</v>
      </c>
    </row>
    <row r="8" spans="1:15">
      <c r="A8" s="9"/>
      <c r="B8" s="10"/>
      <c r="C8" s="11"/>
      <c r="D8" s="6"/>
      <c r="E8" s="12"/>
      <c r="F8" s="12"/>
      <c r="G8" s="12"/>
    </row>
    <row r="9" spans="1:15" s="2" customFormat="1" ht="183.75" customHeight="1">
      <c r="A9" s="9" t="s">
        <v>207</v>
      </c>
      <c r="B9" s="10"/>
      <c r="C9" s="11" t="s">
        <v>208</v>
      </c>
      <c r="D9" s="6" t="s">
        <v>209</v>
      </c>
      <c r="E9" s="12">
        <f>47.2*0.4+70.75*0.4+3.35*(1.14*4)</f>
        <v>62.456000000000003</v>
      </c>
      <c r="F9" s="12"/>
      <c r="G9" s="12">
        <f>SUM(F9*E9)</f>
        <v>0</v>
      </c>
      <c r="H9" s="13"/>
      <c r="I9" s="13"/>
      <c r="J9" s="14"/>
      <c r="M9" s="14"/>
      <c r="N9" s="14"/>
      <c r="O9" s="14"/>
    </row>
    <row r="10" spans="1:15" s="2" customFormat="1">
      <c r="A10" s="9"/>
      <c r="B10" s="10"/>
      <c r="C10" s="11"/>
      <c r="D10" s="6"/>
      <c r="E10" s="12"/>
      <c r="F10" s="12"/>
      <c r="G10" s="12"/>
      <c r="H10" s="13"/>
      <c r="I10" s="13"/>
      <c r="J10" s="14"/>
      <c r="M10" s="14"/>
      <c r="N10" s="14"/>
      <c r="O10" s="14"/>
    </row>
    <row r="11" spans="1:15" s="2" customFormat="1" ht="51">
      <c r="A11" s="9" t="s">
        <v>210</v>
      </c>
      <c r="B11" s="10"/>
      <c r="C11" s="11" t="s">
        <v>211</v>
      </c>
      <c r="D11" s="6"/>
      <c r="E11" s="12"/>
      <c r="F11" s="12"/>
      <c r="G11" s="12"/>
      <c r="H11" s="13"/>
      <c r="I11" s="13"/>
      <c r="J11" s="14"/>
      <c r="M11" s="14"/>
      <c r="N11" s="14"/>
      <c r="O11" s="14"/>
    </row>
    <row r="12" spans="1:15" s="2" customFormat="1">
      <c r="A12" s="9"/>
      <c r="B12" s="10"/>
      <c r="C12" s="11" t="s">
        <v>212</v>
      </c>
      <c r="D12" s="6" t="s">
        <v>213</v>
      </c>
      <c r="E12" s="12">
        <f>1.65+3.2</f>
        <v>4.8499999999999996</v>
      </c>
      <c r="F12" s="12"/>
      <c r="G12" s="12">
        <f>SUM(F12*E12)</f>
        <v>0</v>
      </c>
      <c r="H12" s="13"/>
      <c r="I12" s="13"/>
      <c r="J12" s="14"/>
      <c r="M12" s="14"/>
      <c r="N12" s="14"/>
      <c r="O12" s="14"/>
    </row>
    <row r="13" spans="1:15" s="2" customFormat="1">
      <c r="A13" s="9"/>
      <c r="B13" s="10"/>
      <c r="C13" s="11" t="s">
        <v>214</v>
      </c>
      <c r="D13" s="6" t="s">
        <v>213</v>
      </c>
      <c r="E13" s="12">
        <v>2.5</v>
      </c>
      <c r="F13" s="12"/>
      <c r="G13" s="12">
        <f>SUM(F13*E13)</f>
        <v>0</v>
      </c>
      <c r="H13" s="13"/>
      <c r="I13" s="13"/>
      <c r="J13" s="14"/>
      <c r="M13" s="14"/>
      <c r="N13" s="14"/>
      <c r="O13" s="14"/>
    </row>
    <row r="14" spans="1:15" s="2" customFormat="1">
      <c r="A14" s="9"/>
      <c r="B14" s="10"/>
      <c r="C14" s="11" t="s">
        <v>215</v>
      </c>
      <c r="D14" s="6" t="s">
        <v>216</v>
      </c>
      <c r="E14" s="12">
        <v>3</v>
      </c>
      <c r="F14" s="12"/>
      <c r="G14" s="12">
        <f>SUM(F14*E14)</f>
        <v>0</v>
      </c>
      <c r="H14" s="13"/>
      <c r="I14" s="13"/>
      <c r="J14" s="14"/>
      <c r="M14" s="14"/>
      <c r="N14" s="14"/>
      <c r="O14" s="14"/>
    </row>
    <row r="15" spans="1:15" s="2" customFormat="1">
      <c r="A15" s="9"/>
      <c r="B15" s="10"/>
      <c r="C15" s="11"/>
      <c r="D15" s="6"/>
      <c r="E15" s="12"/>
      <c r="F15" s="12"/>
      <c r="G15" s="12"/>
      <c r="H15" s="13"/>
      <c r="I15" s="13"/>
      <c r="J15" s="14"/>
      <c r="M15" s="14"/>
      <c r="N15" s="14"/>
      <c r="O15" s="14"/>
    </row>
    <row r="16" spans="1:15" s="2" customFormat="1">
      <c r="A16" s="9"/>
      <c r="B16" s="10"/>
      <c r="C16" s="11"/>
      <c r="D16" s="6"/>
      <c r="E16" s="12"/>
      <c r="F16" s="12"/>
      <c r="G16" s="12"/>
      <c r="H16" s="13"/>
      <c r="I16" s="13"/>
      <c r="J16" s="14"/>
      <c r="M16" s="14"/>
      <c r="N16" s="14"/>
      <c r="O16" s="14"/>
    </row>
    <row r="17" spans="1:15" s="2" customFormat="1">
      <c r="A17" s="15"/>
      <c r="B17" s="16"/>
      <c r="C17" s="17"/>
      <c r="D17" s="29"/>
      <c r="E17" s="18"/>
      <c r="F17" s="18"/>
      <c r="G17" s="64"/>
      <c r="H17" s="13"/>
      <c r="I17" s="13"/>
      <c r="J17" s="14"/>
      <c r="M17" s="14"/>
      <c r="N17" s="14"/>
      <c r="O17" s="14"/>
    </row>
    <row r="18" spans="1:15" s="2" customFormat="1">
      <c r="A18" s="9"/>
      <c r="B18" s="10"/>
      <c r="C18" s="11"/>
      <c r="D18" s="6"/>
      <c r="E18" s="12"/>
      <c r="F18" s="12"/>
      <c r="G18" s="12"/>
      <c r="H18" s="13"/>
      <c r="I18" s="13"/>
      <c r="J18" s="14"/>
      <c r="M18" s="14"/>
      <c r="N18" s="14"/>
      <c r="O18" s="14"/>
    </row>
    <row r="19" spans="1:15" s="2" customFormat="1">
      <c r="A19" s="9"/>
      <c r="B19" s="10"/>
      <c r="C19" s="11" t="s">
        <v>19</v>
      </c>
      <c r="D19" s="6"/>
      <c r="E19" s="12"/>
      <c r="F19" s="12"/>
      <c r="G19" s="12">
        <f>SUM(G9:G14)</f>
        <v>0</v>
      </c>
      <c r="H19" s="13"/>
      <c r="I19" s="13"/>
      <c r="J19" s="14"/>
      <c r="M19" s="14"/>
      <c r="N19" s="14"/>
      <c r="O19" s="14"/>
    </row>
    <row r="20" spans="1:15">
      <c r="A20" s="9"/>
      <c r="B20" s="10"/>
      <c r="C20" s="11"/>
      <c r="D20" s="6"/>
      <c r="E20" s="12"/>
      <c r="F20" s="12"/>
      <c r="G20" s="12"/>
    </row>
    <row r="21" spans="1:15">
      <c r="A21" s="9"/>
      <c r="B21" s="10"/>
      <c r="C21" s="11"/>
      <c r="D21" s="6"/>
      <c r="E21" s="12"/>
      <c r="F21" s="12"/>
      <c r="G21" s="12"/>
    </row>
  </sheetData>
  <mergeCells count="3">
    <mergeCell ref="C3:G3"/>
    <mergeCell ref="C4:G4"/>
    <mergeCell ref="C5:G5"/>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0"/>
  <sheetViews>
    <sheetView workbookViewId="0">
      <selection activeCell="L11" sqref="L11"/>
    </sheetView>
  </sheetViews>
  <sheetFormatPr defaultRowHeight="15"/>
  <cols>
    <col min="1" max="1" width="6.25" style="31" bestFit="1" customWidth="1"/>
    <col min="2" max="2" width="7.125" style="32" customWidth="1"/>
    <col min="3" max="3" width="27" style="33" bestFit="1" customWidth="1"/>
    <col min="4" max="4" width="4.75" style="2" customWidth="1"/>
    <col min="5" max="7" width="9.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256" s="91" customFormat="1">
      <c r="A1" s="84">
        <v>8</v>
      </c>
      <c r="B1" s="86"/>
      <c r="C1" s="84" t="s">
        <v>217</v>
      </c>
      <c r="D1" s="87"/>
      <c r="E1" s="88"/>
      <c r="F1" s="88"/>
      <c r="G1" s="88"/>
      <c r="H1" s="89"/>
      <c r="I1" s="89"/>
      <c r="J1" s="89"/>
      <c r="K1" s="90"/>
      <c r="L1" s="90"/>
      <c r="M1" s="89"/>
      <c r="N1" s="89"/>
      <c r="O1" s="89"/>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c r="IR1" s="90"/>
      <c r="IS1" s="90"/>
      <c r="IT1" s="90"/>
      <c r="IU1" s="90"/>
      <c r="IV1" s="90"/>
    </row>
    <row r="2" spans="1:256" s="91" customFormat="1">
      <c r="A2" s="84"/>
      <c r="B2" s="86"/>
      <c r="C2" s="84"/>
      <c r="D2" s="87"/>
      <c r="E2" s="88"/>
      <c r="F2" s="88"/>
      <c r="G2" s="88"/>
      <c r="H2" s="89"/>
      <c r="I2" s="89"/>
      <c r="J2" s="89"/>
      <c r="K2" s="90"/>
      <c r="L2" s="90"/>
      <c r="M2" s="89"/>
      <c r="N2" s="89"/>
      <c r="O2" s="89"/>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c r="IR2" s="90"/>
      <c r="IS2" s="90"/>
      <c r="IT2" s="90"/>
      <c r="IU2" s="90"/>
      <c r="IV2" s="90"/>
    </row>
    <row r="3" spans="1:256" s="91" customFormat="1" ht="31.5" customHeight="1">
      <c r="A3" s="104" t="s">
        <v>218</v>
      </c>
      <c r="B3" s="104"/>
      <c r="C3" s="104"/>
      <c r="D3" s="104"/>
      <c r="E3" s="104"/>
      <c r="F3" s="104"/>
      <c r="G3" s="104"/>
      <c r="H3" s="89"/>
      <c r="I3" s="89"/>
      <c r="J3" s="89"/>
      <c r="K3" s="90"/>
      <c r="L3" s="90"/>
      <c r="M3" s="89"/>
      <c r="N3" s="89"/>
      <c r="O3" s="89"/>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c r="IR3" s="90"/>
      <c r="IS3" s="90"/>
      <c r="IT3" s="90"/>
      <c r="IU3" s="90"/>
      <c r="IV3" s="90"/>
    </row>
    <row r="4" spans="1:256" s="91" customFormat="1" ht="29.25" customHeight="1">
      <c r="A4" s="104" t="s">
        <v>219</v>
      </c>
      <c r="B4" s="104"/>
      <c r="C4" s="104"/>
      <c r="D4" s="104"/>
      <c r="E4" s="104"/>
      <c r="F4" s="104"/>
      <c r="G4" s="104"/>
      <c r="H4" s="89"/>
      <c r="I4" s="89"/>
      <c r="J4" s="89"/>
      <c r="K4" s="90"/>
      <c r="L4" s="90"/>
      <c r="M4" s="89"/>
      <c r="N4" s="89"/>
      <c r="O4" s="89"/>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c r="IR4" s="90"/>
      <c r="IS4" s="90"/>
      <c r="IT4" s="90"/>
      <c r="IU4" s="90"/>
      <c r="IV4" s="90"/>
    </row>
    <row r="5" spans="1:256" s="91" customFormat="1">
      <c r="A5" s="84"/>
      <c r="B5" s="86"/>
      <c r="C5" s="84"/>
      <c r="D5" s="87"/>
      <c r="E5" s="88"/>
      <c r="F5" s="88"/>
      <c r="G5" s="88"/>
      <c r="H5" s="89"/>
      <c r="I5" s="89"/>
      <c r="J5" s="89"/>
      <c r="K5" s="90"/>
      <c r="L5" s="90"/>
      <c r="M5" s="89"/>
      <c r="N5" s="89"/>
      <c r="O5" s="89"/>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c r="IR5" s="90"/>
      <c r="IS5" s="90"/>
      <c r="IT5" s="90"/>
      <c r="IU5" s="90"/>
      <c r="IV5" s="90"/>
    </row>
    <row r="6" spans="1:256" s="91" customFormat="1">
      <c r="A6" s="105" t="s">
        <v>220</v>
      </c>
      <c r="B6" s="105"/>
      <c r="C6" s="105"/>
      <c r="D6" s="105"/>
      <c r="E6" s="105"/>
      <c r="F6" s="105"/>
      <c r="G6" s="105"/>
      <c r="H6" s="89"/>
      <c r="I6" s="89"/>
      <c r="J6" s="89"/>
      <c r="K6" s="90"/>
      <c r="L6" s="90"/>
      <c r="M6" s="89"/>
      <c r="N6" s="89"/>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c r="IR6" s="90"/>
      <c r="IS6" s="90"/>
      <c r="IT6" s="90"/>
      <c r="IU6" s="90"/>
      <c r="IV6" s="90"/>
    </row>
    <row r="7" spans="1:256" s="91" customFormat="1" ht="34.5" customHeight="1">
      <c r="A7" s="105" t="s">
        <v>221</v>
      </c>
      <c r="B7" s="105"/>
      <c r="C7" s="105"/>
      <c r="D7" s="105"/>
      <c r="E7" s="105"/>
      <c r="F7" s="105"/>
      <c r="G7" s="105"/>
      <c r="H7" s="89"/>
      <c r="I7" s="89"/>
      <c r="J7" s="89"/>
      <c r="K7" s="90"/>
      <c r="L7" s="90"/>
      <c r="M7" s="89"/>
      <c r="N7" s="89"/>
      <c r="O7" s="89"/>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c r="IR7" s="90"/>
      <c r="IS7" s="90"/>
      <c r="IT7" s="90"/>
      <c r="IU7" s="90"/>
      <c r="IV7" s="90"/>
    </row>
    <row r="8" spans="1:256" s="91" customFormat="1" ht="28.5" customHeight="1">
      <c r="A8" s="104" t="s">
        <v>222</v>
      </c>
      <c r="B8" s="104"/>
      <c r="C8" s="104"/>
      <c r="D8" s="104"/>
      <c r="E8" s="104"/>
      <c r="F8" s="104"/>
      <c r="G8" s="104"/>
      <c r="H8" s="89"/>
      <c r="I8" s="89"/>
      <c r="J8" s="89"/>
      <c r="K8" s="90"/>
      <c r="L8" s="90"/>
      <c r="M8" s="89"/>
      <c r="N8" s="89"/>
      <c r="O8" s="89"/>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c r="IR8" s="90"/>
      <c r="IS8" s="90"/>
      <c r="IT8" s="90"/>
      <c r="IU8" s="90"/>
      <c r="IV8" s="90"/>
    </row>
    <row r="9" spans="1:256" s="91" customFormat="1" ht="38.25" customHeight="1">
      <c r="A9" s="104" t="s">
        <v>223</v>
      </c>
      <c r="B9" s="104"/>
      <c r="C9" s="104"/>
      <c r="D9" s="104"/>
      <c r="E9" s="104"/>
      <c r="F9" s="104"/>
      <c r="G9" s="104"/>
      <c r="H9" s="89"/>
      <c r="I9" s="89"/>
      <c r="J9" s="89"/>
      <c r="K9" s="90"/>
      <c r="L9" s="90"/>
      <c r="M9" s="89"/>
      <c r="N9" s="89"/>
      <c r="O9" s="89"/>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c r="IR9" s="90"/>
      <c r="IS9" s="90"/>
      <c r="IT9" s="90"/>
      <c r="IU9" s="90"/>
      <c r="IV9" s="90"/>
    </row>
    <row r="10" spans="1:256" s="91" customFormat="1" ht="30" customHeight="1">
      <c r="A10" s="105" t="s">
        <v>224</v>
      </c>
      <c r="B10" s="105"/>
      <c r="C10" s="105"/>
      <c r="D10" s="105"/>
      <c r="E10" s="105"/>
      <c r="F10" s="105"/>
      <c r="G10" s="105"/>
      <c r="H10" s="89"/>
      <c r="I10" s="89"/>
      <c r="J10" s="89"/>
      <c r="K10" s="90"/>
      <c r="L10" s="90"/>
      <c r="M10" s="89"/>
      <c r="N10" s="89"/>
      <c r="O10" s="89"/>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c r="IR10" s="90"/>
      <c r="IS10" s="90"/>
      <c r="IT10" s="90"/>
      <c r="IU10" s="90"/>
      <c r="IV10" s="90"/>
    </row>
    <row r="11" spans="1:256" s="91" customFormat="1">
      <c r="A11" s="96"/>
      <c r="B11" s="96"/>
      <c r="C11" s="96"/>
      <c r="D11" s="96"/>
      <c r="E11" s="96"/>
      <c r="F11" s="96"/>
      <c r="G11" s="96"/>
      <c r="H11" s="89"/>
      <c r="I11" s="89"/>
      <c r="J11" s="89"/>
      <c r="K11" s="90"/>
      <c r="L11" s="90"/>
      <c r="M11" s="89"/>
      <c r="N11" s="89"/>
      <c r="O11" s="89"/>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c r="IR11" s="90"/>
      <c r="IS11" s="90"/>
      <c r="IT11" s="90"/>
      <c r="IU11" s="90"/>
      <c r="IV11" s="90"/>
    </row>
    <row r="12" spans="1:256" s="91" customFormat="1">
      <c r="A12" s="106" t="s">
        <v>225</v>
      </c>
      <c r="B12" s="106"/>
      <c r="C12" s="106"/>
      <c r="D12" s="106"/>
      <c r="E12" s="106"/>
      <c r="F12" s="106"/>
      <c r="G12" s="106"/>
      <c r="H12" s="89"/>
      <c r="I12" s="89"/>
      <c r="J12" s="89"/>
      <c r="K12" s="90"/>
      <c r="L12" s="90"/>
      <c r="M12" s="89"/>
      <c r="N12" s="89"/>
      <c r="O12" s="89"/>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c r="IR12" s="90"/>
      <c r="IS12" s="90"/>
      <c r="IT12" s="90"/>
      <c r="IU12" s="90"/>
      <c r="IV12" s="90"/>
    </row>
    <row r="13" spans="1:256" s="91" customFormat="1">
      <c r="A13" s="105" t="s">
        <v>226</v>
      </c>
      <c r="B13" s="105"/>
      <c r="C13" s="105"/>
      <c r="D13" s="105"/>
      <c r="E13" s="105"/>
      <c r="F13" s="105"/>
      <c r="G13" s="105"/>
      <c r="H13" s="89"/>
      <c r="I13" s="89"/>
      <c r="J13" s="89"/>
      <c r="K13" s="90"/>
      <c r="L13" s="90"/>
      <c r="M13" s="89"/>
      <c r="N13" s="89"/>
      <c r="O13" s="89"/>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row>
    <row r="14" spans="1:256" s="91" customFormat="1">
      <c r="A14" s="105" t="s">
        <v>227</v>
      </c>
      <c r="B14" s="105"/>
      <c r="C14" s="105"/>
      <c r="D14" s="105"/>
      <c r="E14" s="105"/>
      <c r="F14" s="105"/>
      <c r="G14" s="105"/>
      <c r="H14" s="89"/>
      <c r="I14" s="89"/>
      <c r="J14" s="89"/>
      <c r="K14" s="90"/>
      <c r="L14" s="90"/>
      <c r="M14" s="89"/>
      <c r="N14" s="89"/>
      <c r="O14" s="89"/>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row>
    <row r="15" spans="1:256" s="91" customFormat="1">
      <c r="A15" s="105" t="s">
        <v>228</v>
      </c>
      <c r="B15" s="105"/>
      <c r="C15" s="105"/>
      <c r="D15" s="105"/>
      <c r="E15" s="105"/>
      <c r="F15" s="105"/>
      <c r="G15" s="105"/>
      <c r="H15" s="89"/>
      <c r="I15" s="89"/>
      <c r="J15" s="89"/>
      <c r="K15" s="90"/>
      <c r="L15" s="90"/>
      <c r="M15" s="89"/>
      <c r="N15" s="89"/>
      <c r="O15" s="89"/>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c r="IR15" s="90"/>
      <c r="IS15" s="90"/>
      <c r="IT15" s="90"/>
      <c r="IU15" s="90"/>
      <c r="IV15" s="90"/>
    </row>
    <row r="16" spans="1:256" s="90" customFormat="1">
      <c r="A16" s="105" t="s">
        <v>229</v>
      </c>
      <c r="B16" s="105"/>
      <c r="C16" s="105"/>
      <c r="D16" s="105"/>
      <c r="E16" s="105"/>
      <c r="F16" s="105"/>
      <c r="G16" s="105"/>
      <c r="H16" s="89"/>
      <c r="I16" s="89"/>
      <c r="J16" s="89"/>
      <c r="M16" s="89"/>
      <c r="N16" s="89"/>
      <c r="O16" s="89"/>
    </row>
    <row r="17" spans="1:256" s="91" customFormat="1">
      <c r="A17" s="105" t="s">
        <v>230</v>
      </c>
      <c r="B17" s="105"/>
      <c r="C17" s="105"/>
      <c r="D17" s="105"/>
      <c r="E17" s="105"/>
      <c r="F17" s="105"/>
      <c r="G17" s="105"/>
      <c r="H17" s="89"/>
      <c r="I17" s="89"/>
      <c r="J17" s="89"/>
      <c r="K17" s="90"/>
      <c r="L17" s="90"/>
      <c r="M17" s="89"/>
      <c r="N17" s="89"/>
      <c r="O17" s="89"/>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c r="IR17" s="90"/>
      <c r="IS17" s="90"/>
      <c r="IT17" s="90"/>
      <c r="IU17" s="90"/>
      <c r="IV17" s="90"/>
    </row>
    <row r="18" spans="1:256" s="91" customFormat="1">
      <c r="A18" s="105" t="s">
        <v>231</v>
      </c>
      <c r="B18" s="105"/>
      <c r="C18" s="105"/>
      <c r="D18" s="105"/>
      <c r="E18" s="105"/>
      <c r="F18" s="105"/>
      <c r="G18" s="105"/>
      <c r="H18" s="89"/>
      <c r="I18" s="89"/>
      <c r="J18" s="89"/>
      <c r="K18" s="90"/>
      <c r="L18" s="90"/>
      <c r="M18" s="89"/>
      <c r="N18" s="89"/>
      <c r="O18" s="89"/>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c r="IR18" s="90"/>
      <c r="IS18" s="90"/>
      <c r="IT18" s="90"/>
      <c r="IU18" s="90"/>
      <c r="IV18" s="90"/>
    </row>
    <row r="19" spans="1:256" s="91" customFormat="1">
      <c r="A19" s="105" t="s">
        <v>232</v>
      </c>
      <c r="B19" s="105"/>
      <c r="C19" s="105"/>
      <c r="D19" s="105"/>
      <c r="E19" s="105"/>
      <c r="F19" s="105"/>
      <c r="G19" s="105"/>
      <c r="H19" s="89"/>
      <c r="I19" s="89"/>
      <c r="J19" s="89"/>
      <c r="K19" s="90"/>
      <c r="L19" s="90"/>
      <c r="M19" s="89"/>
      <c r="N19" s="89"/>
      <c r="O19" s="89"/>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c r="IR19" s="90"/>
      <c r="IS19" s="90"/>
      <c r="IT19" s="90"/>
      <c r="IU19" s="90"/>
      <c r="IV19" s="90"/>
    </row>
    <row r="20" spans="1:256" s="91" customFormat="1">
      <c r="A20" s="85"/>
      <c r="B20" s="92"/>
      <c r="C20" s="85"/>
      <c r="D20" s="90"/>
      <c r="E20" s="89"/>
      <c r="F20" s="89"/>
      <c r="G20" s="89"/>
      <c r="H20" s="89"/>
      <c r="I20" s="89"/>
      <c r="J20" s="89"/>
      <c r="K20" s="90"/>
      <c r="L20" s="90"/>
      <c r="M20" s="89"/>
      <c r="N20" s="89"/>
      <c r="O20" s="89"/>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c r="IR20" s="90"/>
      <c r="IS20" s="90"/>
      <c r="IT20" s="90"/>
      <c r="IU20" s="90"/>
      <c r="IV20" s="90"/>
    </row>
    <row r="21" spans="1:256" s="91" customFormat="1">
      <c r="A21" s="106" t="s">
        <v>233</v>
      </c>
      <c r="B21" s="106"/>
      <c r="C21" s="106"/>
      <c r="D21" s="106"/>
      <c r="E21" s="106"/>
      <c r="F21" s="106"/>
      <c r="G21" s="106"/>
      <c r="H21" s="89"/>
      <c r="I21" s="89"/>
      <c r="J21" s="89"/>
      <c r="K21" s="90"/>
      <c r="L21" s="90"/>
      <c r="M21" s="89"/>
      <c r="N21" s="89"/>
      <c r="O21" s="89"/>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c r="IR21" s="90"/>
      <c r="IS21" s="90"/>
      <c r="IT21" s="90"/>
      <c r="IU21" s="90"/>
      <c r="IV21" s="90"/>
    </row>
    <row r="22" spans="1:256" s="91" customFormat="1" ht="29.25" customHeight="1">
      <c r="A22" s="105" t="s">
        <v>234</v>
      </c>
      <c r="B22" s="105"/>
      <c r="C22" s="105"/>
      <c r="D22" s="105"/>
      <c r="E22" s="105"/>
      <c r="F22" s="105"/>
      <c r="G22" s="105"/>
      <c r="H22" s="89"/>
      <c r="I22" s="89"/>
      <c r="J22" s="89"/>
      <c r="K22" s="90"/>
      <c r="L22" s="90"/>
      <c r="M22" s="89"/>
      <c r="N22" s="89"/>
      <c r="O22" s="89"/>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c r="IR22" s="90"/>
      <c r="IS22" s="90"/>
      <c r="IT22" s="90"/>
      <c r="IU22" s="90"/>
      <c r="IV22" s="90"/>
    </row>
    <row r="23" spans="1:256" s="91" customFormat="1">
      <c r="A23" s="105" t="s">
        <v>235</v>
      </c>
      <c r="B23" s="105"/>
      <c r="C23" s="105"/>
      <c r="D23" s="105"/>
      <c r="E23" s="105"/>
      <c r="F23" s="105"/>
      <c r="G23" s="105"/>
      <c r="H23" s="89"/>
      <c r="I23" s="89"/>
      <c r="J23" s="89"/>
      <c r="K23" s="90"/>
      <c r="L23" s="90"/>
      <c r="M23" s="89"/>
      <c r="N23" s="89"/>
      <c r="O23" s="89"/>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90"/>
      <c r="FE23" s="90"/>
      <c r="FF23" s="90"/>
      <c r="FG23" s="90"/>
      <c r="FH23" s="90"/>
      <c r="FI23" s="90"/>
      <c r="FJ23" s="90"/>
      <c r="FK23" s="90"/>
      <c r="FL23" s="90"/>
      <c r="FM23" s="90"/>
      <c r="FN23" s="90"/>
      <c r="FO23" s="90"/>
      <c r="FP23" s="90"/>
      <c r="FQ23" s="90"/>
      <c r="FR23" s="90"/>
      <c r="FS23" s="90"/>
      <c r="FT23" s="90"/>
      <c r="FU23" s="90"/>
      <c r="FV23" s="90"/>
      <c r="FW23" s="90"/>
      <c r="FX23" s="90"/>
      <c r="FY23" s="90"/>
      <c r="FZ23" s="90"/>
      <c r="GA23" s="90"/>
      <c r="GB23" s="90"/>
      <c r="GC23" s="90"/>
      <c r="GD23" s="90"/>
      <c r="GE23" s="90"/>
      <c r="GF23" s="90"/>
      <c r="GG23" s="90"/>
      <c r="GH23" s="90"/>
      <c r="GI23" s="90"/>
      <c r="GJ23" s="90"/>
      <c r="GK23" s="90"/>
      <c r="GL23" s="90"/>
      <c r="GM23" s="90"/>
      <c r="GN23" s="90"/>
      <c r="GO23" s="90"/>
      <c r="GP23" s="90"/>
      <c r="GQ23" s="90"/>
      <c r="GR23" s="90"/>
      <c r="GS23" s="90"/>
      <c r="GT23" s="90"/>
      <c r="GU23" s="90"/>
      <c r="GV23" s="90"/>
      <c r="GW23" s="90"/>
      <c r="GX23" s="90"/>
      <c r="GY23" s="90"/>
      <c r="GZ23" s="90"/>
      <c r="HA23" s="90"/>
      <c r="HB23" s="90"/>
      <c r="HC23" s="90"/>
      <c r="HD23" s="90"/>
      <c r="HE23" s="90"/>
      <c r="HF23" s="90"/>
      <c r="HG23" s="90"/>
      <c r="HH23" s="90"/>
      <c r="HI23" s="90"/>
      <c r="HJ23" s="90"/>
      <c r="HK23" s="90"/>
      <c r="HL23" s="90"/>
      <c r="HM23" s="90"/>
      <c r="HN23" s="90"/>
      <c r="HO23" s="90"/>
      <c r="HP23" s="90"/>
      <c r="HQ23" s="90"/>
      <c r="HR23" s="90"/>
      <c r="HS23" s="90"/>
      <c r="HT23" s="90"/>
      <c r="HU23" s="90"/>
      <c r="HV23" s="90"/>
      <c r="HW23" s="90"/>
      <c r="HX23" s="90"/>
      <c r="HY23" s="90"/>
      <c r="HZ23" s="90"/>
      <c r="IA23" s="90"/>
      <c r="IB23" s="90"/>
      <c r="IC23" s="90"/>
      <c r="ID23" s="90"/>
      <c r="IE23" s="90"/>
      <c r="IF23" s="90"/>
      <c r="IG23" s="90"/>
      <c r="IH23" s="90"/>
      <c r="II23" s="90"/>
      <c r="IJ23" s="90"/>
      <c r="IK23" s="90"/>
      <c r="IL23" s="90"/>
      <c r="IM23" s="90"/>
      <c r="IN23" s="90"/>
      <c r="IO23" s="90"/>
      <c r="IP23" s="90"/>
      <c r="IQ23" s="90"/>
      <c r="IR23" s="90"/>
      <c r="IS23" s="90"/>
      <c r="IT23" s="90"/>
      <c r="IU23" s="90"/>
      <c r="IV23" s="90"/>
    </row>
    <row r="24" spans="1:256" s="91" customFormat="1" ht="25.5" customHeight="1">
      <c r="A24" s="105" t="s">
        <v>236</v>
      </c>
      <c r="B24" s="105"/>
      <c r="C24" s="105"/>
      <c r="D24" s="105"/>
      <c r="E24" s="105"/>
      <c r="F24" s="105"/>
      <c r="G24" s="105"/>
      <c r="H24" s="89"/>
      <c r="I24" s="89"/>
      <c r="J24" s="89"/>
      <c r="K24" s="90"/>
      <c r="L24" s="90"/>
      <c r="M24" s="89"/>
      <c r="N24" s="89"/>
      <c r="O24" s="89"/>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0"/>
      <c r="FG24" s="90"/>
      <c r="FH24" s="90"/>
      <c r="FI24" s="90"/>
      <c r="FJ24" s="90"/>
      <c r="FK24" s="90"/>
      <c r="FL24" s="90"/>
      <c r="FM24" s="90"/>
      <c r="FN24" s="90"/>
      <c r="FO24" s="90"/>
      <c r="FP24" s="90"/>
      <c r="FQ24" s="90"/>
      <c r="FR24" s="90"/>
      <c r="FS24" s="90"/>
      <c r="FT24" s="90"/>
      <c r="FU24" s="90"/>
      <c r="FV24" s="90"/>
      <c r="FW24" s="90"/>
      <c r="FX24" s="90"/>
      <c r="FY24" s="90"/>
      <c r="FZ24" s="90"/>
      <c r="GA24" s="90"/>
      <c r="GB24" s="90"/>
      <c r="GC24" s="90"/>
      <c r="GD24" s="90"/>
      <c r="GE24" s="90"/>
      <c r="GF24" s="90"/>
      <c r="GG24" s="90"/>
      <c r="GH24" s="90"/>
      <c r="GI24" s="90"/>
      <c r="GJ24" s="90"/>
      <c r="GK24" s="90"/>
      <c r="GL24" s="90"/>
      <c r="GM24" s="90"/>
      <c r="GN24" s="90"/>
      <c r="GO24" s="90"/>
      <c r="GP24" s="90"/>
      <c r="GQ24" s="90"/>
      <c r="GR24" s="90"/>
      <c r="GS24" s="90"/>
      <c r="GT24" s="90"/>
      <c r="GU24" s="90"/>
      <c r="GV24" s="90"/>
      <c r="GW24" s="90"/>
      <c r="GX24" s="90"/>
      <c r="GY24" s="90"/>
      <c r="GZ24" s="90"/>
      <c r="HA24" s="90"/>
      <c r="HB24" s="90"/>
      <c r="HC24" s="90"/>
      <c r="HD24" s="90"/>
      <c r="HE24" s="90"/>
      <c r="HF24" s="90"/>
      <c r="HG24" s="90"/>
      <c r="HH24" s="90"/>
      <c r="HI24" s="90"/>
      <c r="HJ24" s="90"/>
      <c r="HK24" s="90"/>
      <c r="HL24" s="90"/>
      <c r="HM24" s="90"/>
      <c r="HN24" s="90"/>
      <c r="HO24" s="90"/>
      <c r="HP24" s="90"/>
      <c r="HQ24" s="90"/>
      <c r="HR24" s="90"/>
      <c r="HS24" s="90"/>
      <c r="HT24" s="90"/>
      <c r="HU24" s="90"/>
      <c r="HV24" s="90"/>
      <c r="HW24" s="90"/>
      <c r="HX24" s="90"/>
      <c r="HY24" s="90"/>
      <c r="HZ24" s="90"/>
      <c r="IA24" s="90"/>
      <c r="IB24" s="90"/>
      <c r="IC24" s="90"/>
      <c r="ID24" s="90"/>
      <c r="IE24" s="90"/>
      <c r="IF24" s="90"/>
      <c r="IG24" s="90"/>
      <c r="IH24" s="90"/>
      <c r="II24" s="90"/>
      <c r="IJ24" s="90"/>
      <c r="IK24" s="90"/>
      <c r="IL24" s="90"/>
      <c r="IM24" s="90"/>
      <c r="IN24" s="90"/>
      <c r="IO24" s="90"/>
      <c r="IP24" s="90"/>
      <c r="IQ24" s="90"/>
      <c r="IR24" s="90"/>
      <c r="IS24" s="90"/>
      <c r="IT24" s="90"/>
      <c r="IU24" s="90"/>
      <c r="IV24" s="90"/>
    </row>
    <row r="25" spans="1:256" s="91" customFormat="1" ht="24.75" customHeight="1">
      <c r="A25" s="105" t="s">
        <v>237</v>
      </c>
      <c r="B25" s="105"/>
      <c r="C25" s="105"/>
      <c r="D25" s="105"/>
      <c r="E25" s="105"/>
      <c r="F25" s="105"/>
      <c r="G25" s="105"/>
      <c r="H25" s="89"/>
      <c r="I25" s="89"/>
      <c r="J25" s="89"/>
      <c r="K25" s="90"/>
      <c r="L25" s="90"/>
      <c r="M25" s="89"/>
      <c r="N25" s="89"/>
      <c r="O25" s="89"/>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90"/>
      <c r="FE25" s="90"/>
      <c r="FF25" s="90"/>
      <c r="FG25" s="90"/>
      <c r="FH25" s="90"/>
      <c r="FI25" s="90"/>
      <c r="FJ25" s="90"/>
      <c r="FK25" s="90"/>
      <c r="FL25" s="90"/>
      <c r="FM25" s="90"/>
      <c r="FN25" s="90"/>
      <c r="FO25" s="90"/>
      <c r="FP25" s="90"/>
      <c r="FQ25" s="90"/>
      <c r="FR25" s="90"/>
      <c r="FS25" s="90"/>
      <c r="FT25" s="90"/>
      <c r="FU25" s="90"/>
      <c r="FV25" s="90"/>
      <c r="FW25" s="90"/>
      <c r="FX25" s="90"/>
      <c r="FY25" s="90"/>
      <c r="FZ25" s="90"/>
      <c r="GA25" s="90"/>
      <c r="GB25" s="90"/>
      <c r="GC25" s="90"/>
      <c r="GD25" s="90"/>
      <c r="GE25" s="90"/>
      <c r="GF25" s="90"/>
      <c r="GG25" s="90"/>
      <c r="GH25" s="90"/>
      <c r="GI25" s="90"/>
      <c r="GJ25" s="90"/>
      <c r="GK25" s="90"/>
      <c r="GL25" s="90"/>
      <c r="GM25" s="90"/>
      <c r="GN25" s="90"/>
      <c r="GO25" s="90"/>
      <c r="GP25" s="90"/>
      <c r="GQ25" s="90"/>
      <c r="GR25" s="90"/>
      <c r="GS25" s="90"/>
      <c r="GT25" s="90"/>
      <c r="GU25" s="90"/>
      <c r="GV25" s="90"/>
      <c r="GW25" s="90"/>
      <c r="GX25" s="90"/>
      <c r="GY25" s="90"/>
      <c r="GZ25" s="90"/>
      <c r="HA25" s="90"/>
      <c r="HB25" s="90"/>
      <c r="HC25" s="90"/>
      <c r="HD25" s="90"/>
      <c r="HE25" s="90"/>
      <c r="HF25" s="90"/>
      <c r="HG25" s="90"/>
      <c r="HH25" s="90"/>
      <c r="HI25" s="90"/>
      <c r="HJ25" s="90"/>
      <c r="HK25" s="90"/>
      <c r="HL25" s="90"/>
      <c r="HM25" s="90"/>
      <c r="HN25" s="90"/>
      <c r="HO25" s="90"/>
      <c r="HP25" s="90"/>
      <c r="HQ25" s="90"/>
      <c r="HR25" s="90"/>
      <c r="HS25" s="90"/>
      <c r="HT25" s="90"/>
      <c r="HU25" s="90"/>
      <c r="HV25" s="90"/>
      <c r="HW25" s="90"/>
      <c r="HX25" s="90"/>
      <c r="HY25" s="90"/>
      <c r="HZ25" s="90"/>
      <c r="IA25" s="90"/>
      <c r="IB25" s="90"/>
      <c r="IC25" s="90"/>
      <c r="ID25" s="90"/>
      <c r="IE25" s="90"/>
      <c r="IF25" s="90"/>
      <c r="IG25" s="90"/>
      <c r="IH25" s="90"/>
      <c r="II25" s="90"/>
      <c r="IJ25" s="90"/>
      <c r="IK25" s="90"/>
      <c r="IL25" s="90"/>
      <c r="IM25" s="90"/>
      <c r="IN25" s="90"/>
      <c r="IO25" s="90"/>
      <c r="IP25" s="90"/>
      <c r="IQ25" s="90"/>
      <c r="IR25" s="90"/>
      <c r="IS25" s="90"/>
      <c r="IT25" s="90"/>
      <c r="IU25" s="90"/>
      <c r="IV25" s="90"/>
    </row>
    <row r="26" spans="1:256" s="91" customFormat="1" ht="23.25" customHeight="1">
      <c r="A26" s="105" t="s">
        <v>238</v>
      </c>
      <c r="B26" s="105"/>
      <c r="C26" s="105"/>
      <c r="D26" s="105"/>
      <c r="E26" s="105"/>
      <c r="F26" s="105"/>
      <c r="G26" s="105"/>
      <c r="H26" s="89"/>
      <c r="I26" s="89"/>
      <c r="J26" s="89"/>
      <c r="K26" s="90"/>
      <c r="L26" s="90"/>
      <c r="M26" s="89"/>
      <c r="N26" s="89"/>
      <c r="O26" s="89"/>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90"/>
      <c r="FE26" s="90"/>
      <c r="FF26" s="90"/>
      <c r="FG26" s="90"/>
      <c r="FH26" s="90"/>
      <c r="FI26" s="90"/>
      <c r="FJ26" s="90"/>
      <c r="FK26" s="90"/>
      <c r="FL26" s="90"/>
      <c r="FM26" s="90"/>
      <c r="FN26" s="90"/>
      <c r="FO26" s="90"/>
      <c r="FP26" s="90"/>
      <c r="FQ26" s="90"/>
      <c r="FR26" s="90"/>
      <c r="FS26" s="90"/>
      <c r="FT26" s="90"/>
      <c r="FU26" s="90"/>
      <c r="FV26" s="90"/>
      <c r="FW26" s="90"/>
      <c r="FX26" s="90"/>
      <c r="FY26" s="90"/>
      <c r="FZ26" s="90"/>
      <c r="GA26" s="90"/>
      <c r="GB26" s="90"/>
      <c r="GC26" s="90"/>
      <c r="GD26" s="90"/>
      <c r="GE26" s="90"/>
      <c r="GF26" s="90"/>
      <c r="GG26" s="90"/>
      <c r="GH26" s="90"/>
      <c r="GI26" s="90"/>
      <c r="GJ26" s="90"/>
      <c r="GK26" s="90"/>
      <c r="GL26" s="90"/>
      <c r="GM26" s="90"/>
      <c r="GN26" s="90"/>
      <c r="GO26" s="90"/>
      <c r="GP26" s="90"/>
      <c r="GQ26" s="90"/>
      <c r="GR26" s="90"/>
      <c r="GS26" s="90"/>
      <c r="GT26" s="90"/>
      <c r="GU26" s="90"/>
      <c r="GV26" s="90"/>
      <c r="GW26" s="90"/>
      <c r="GX26" s="90"/>
      <c r="GY26" s="90"/>
      <c r="GZ26" s="90"/>
      <c r="HA26" s="90"/>
      <c r="HB26" s="90"/>
      <c r="HC26" s="90"/>
      <c r="HD26" s="90"/>
      <c r="HE26" s="90"/>
      <c r="HF26" s="90"/>
      <c r="HG26" s="90"/>
      <c r="HH26" s="90"/>
      <c r="HI26" s="90"/>
      <c r="HJ26" s="90"/>
      <c r="HK26" s="90"/>
      <c r="HL26" s="90"/>
      <c r="HM26" s="90"/>
      <c r="HN26" s="90"/>
      <c r="HO26" s="90"/>
      <c r="HP26" s="90"/>
      <c r="HQ26" s="90"/>
      <c r="HR26" s="90"/>
      <c r="HS26" s="90"/>
      <c r="HT26" s="90"/>
      <c r="HU26" s="90"/>
      <c r="HV26" s="90"/>
      <c r="HW26" s="90"/>
      <c r="HX26" s="90"/>
      <c r="HY26" s="90"/>
      <c r="HZ26" s="90"/>
      <c r="IA26" s="90"/>
      <c r="IB26" s="90"/>
      <c r="IC26" s="90"/>
      <c r="ID26" s="90"/>
      <c r="IE26" s="90"/>
      <c r="IF26" s="90"/>
      <c r="IG26" s="90"/>
      <c r="IH26" s="90"/>
      <c r="II26" s="90"/>
      <c r="IJ26" s="90"/>
      <c r="IK26" s="90"/>
      <c r="IL26" s="90"/>
      <c r="IM26" s="90"/>
      <c r="IN26" s="90"/>
      <c r="IO26" s="90"/>
      <c r="IP26" s="90"/>
      <c r="IQ26" s="90"/>
      <c r="IR26" s="90"/>
      <c r="IS26" s="90"/>
      <c r="IT26" s="90"/>
      <c r="IU26" s="90"/>
      <c r="IV26" s="90"/>
    </row>
    <row r="27" spans="1:256" s="91" customFormat="1">
      <c r="A27" s="85"/>
      <c r="B27" s="92"/>
      <c r="C27" s="85"/>
      <c r="D27" s="90"/>
      <c r="E27" s="89"/>
      <c r="F27" s="89"/>
      <c r="G27" s="89"/>
      <c r="H27" s="89"/>
      <c r="I27" s="89"/>
      <c r="J27" s="89"/>
      <c r="K27" s="90"/>
      <c r="L27" s="90"/>
      <c r="M27" s="89"/>
      <c r="N27" s="89"/>
      <c r="O27" s="89"/>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90"/>
      <c r="FE27" s="90"/>
      <c r="FF27" s="90"/>
      <c r="FG27" s="90"/>
      <c r="FH27" s="90"/>
      <c r="FI27" s="90"/>
      <c r="FJ27" s="90"/>
      <c r="FK27" s="90"/>
      <c r="FL27" s="90"/>
      <c r="FM27" s="90"/>
      <c r="FN27" s="90"/>
      <c r="FO27" s="90"/>
      <c r="FP27" s="90"/>
      <c r="FQ27" s="90"/>
      <c r="FR27" s="90"/>
      <c r="FS27" s="90"/>
      <c r="FT27" s="90"/>
      <c r="FU27" s="90"/>
      <c r="FV27" s="90"/>
      <c r="FW27" s="90"/>
      <c r="FX27" s="90"/>
      <c r="FY27" s="90"/>
      <c r="FZ27" s="90"/>
      <c r="GA27" s="90"/>
      <c r="GB27" s="90"/>
      <c r="GC27" s="90"/>
      <c r="GD27" s="90"/>
      <c r="GE27" s="90"/>
      <c r="GF27" s="90"/>
      <c r="GG27" s="90"/>
      <c r="GH27" s="90"/>
      <c r="GI27" s="90"/>
      <c r="GJ27" s="90"/>
      <c r="GK27" s="90"/>
      <c r="GL27" s="90"/>
      <c r="GM27" s="90"/>
      <c r="GN27" s="90"/>
      <c r="GO27" s="90"/>
      <c r="GP27" s="90"/>
      <c r="GQ27" s="90"/>
      <c r="GR27" s="90"/>
      <c r="GS27" s="90"/>
      <c r="GT27" s="90"/>
      <c r="GU27" s="90"/>
      <c r="GV27" s="90"/>
      <c r="GW27" s="90"/>
      <c r="GX27" s="90"/>
      <c r="GY27" s="90"/>
      <c r="GZ27" s="90"/>
      <c r="HA27" s="90"/>
      <c r="HB27" s="90"/>
      <c r="HC27" s="90"/>
      <c r="HD27" s="90"/>
      <c r="HE27" s="90"/>
      <c r="HF27" s="90"/>
      <c r="HG27" s="90"/>
      <c r="HH27" s="90"/>
      <c r="HI27" s="90"/>
      <c r="HJ27" s="90"/>
      <c r="HK27" s="90"/>
      <c r="HL27" s="90"/>
      <c r="HM27" s="90"/>
      <c r="HN27" s="90"/>
      <c r="HO27" s="90"/>
      <c r="HP27" s="90"/>
      <c r="HQ27" s="90"/>
      <c r="HR27" s="90"/>
      <c r="HS27" s="90"/>
      <c r="HT27" s="90"/>
      <c r="HU27" s="90"/>
      <c r="HV27" s="90"/>
      <c r="HW27" s="90"/>
      <c r="HX27" s="90"/>
      <c r="HY27" s="90"/>
      <c r="HZ27" s="90"/>
      <c r="IA27" s="90"/>
      <c r="IB27" s="90"/>
      <c r="IC27" s="90"/>
      <c r="ID27" s="90"/>
      <c r="IE27" s="90"/>
      <c r="IF27" s="90"/>
      <c r="IG27" s="90"/>
      <c r="IH27" s="90"/>
      <c r="II27" s="90"/>
      <c r="IJ27" s="90"/>
      <c r="IK27" s="90"/>
      <c r="IL27" s="90"/>
      <c r="IM27" s="90"/>
      <c r="IN27" s="90"/>
      <c r="IO27" s="90"/>
      <c r="IP27" s="90"/>
      <c r="IQ27" s="90"/>
      <c r="IR27" s="90"/>
      <c r="IS27" s="90"/>
      <c r="IT27" s="90"/>
      <c r="IU27" s="90"/>
      <c r="IV27" s="90"/>
    </row>
    <row r="28" spans="1:256" s="91" customFormat="1">
      <c r="A28" s="106" t="s">
        <v>239</v>
      </c>
      <c r="B28" s="106"/>
      <c r="C28" s="106"/>
      <c r="D28" s="106"/>
      <c r="E28" s="106"/>
      <c r="F28" s="106"/>
      <c r="G28" s="106"/>
      <c r="H28" s="89"/>
      <c r="I28" s="89"/>
      <c r="J28" s="89"/>
      <c r="K28" s="90"/>
      <c r="L28" s="90"/>
      <c r="M28" s="89"/>
      <c r="N28" s="89"/>
      <c r="O28" s="89"/>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c r="GH28" s="90"/>
      <c r="GI28" s="90"/>
      <c r="GJ28" s="90"/>
      <c r="GK28" s="90"/>
      <c r="GL28" s="90"/>
      <c r="GM28" s="90"/>
      <c r="GN28" s="90"/>
      <c r="GO28" s="90"/>
      <c r="GP28" s="90"/>
      <c r="GQ28" s="90"/>
      <c r="GR28" s="90"/>
      <c r="GS28" s="90"/>
      <c r="GT28" s="90"/>
      <c r="GU28" s="90"/>
      <c r="GV28" s="90"/>
      <c r="GW28" s="90"/>
      <c r="GX28" s="90"/>
      <c r="GY28" s="90"/>
      <c r="GZ28" s="90"/>
      <c r="HA28" s="90"/>
      <c r="HB28" s="90"/>
      <c r="HC28" s="90"/>
      <c r="HD28" s="90"/>
      <c r="HE28" s="90"/>
      <c r="HF28" s="90"/>
      <c r="HG28" s="90"/>
      <c r="HH28" s="90"/>
      <c r="HI28" s="90"/>
      <c r="HJ28" s="90"/>
      <c r="HK28" s="90"/>
      <c r="HL28" s="90"/>
      <c r="HM28" s="90"/>
      <c r="HN28" s="90"/>
      <c r="HO28" s="90"/>
      <c r="HP28" s="90"/>
      <c r="HQ28" s="90"/>
      <c r="HR28" s="90"/>
      <c r="HS28" s="90"/>
      <c r="HT28" s="90"/>
      <c r="HU28" s="90"/>
      <c r="HV28" s="90"/>
      <c r="HW28" s="90"/>
      <c r="HX28" s="90"/>
      <c r="HY28" s="90"/>
      <c r="HZ28" s="90"/>
      <c r="IA28" s="90"/>
      <c r="IB28" s="90"/>
      <c r="IC28" s="90"/>
      <c r="ID28" s="90"/>
      <c r="IE28" s="90"/>
      <c r="IF28" s="90"/>
      <c r="IG28" s="90"/>
      <c r="IH28" s="90"/>
      <c r="II28" s="90"/>
      <c r="IJ28" s="90"/>
      <c r="IK28" s="90"/>
      <c r="IL28" s="90"/>
      <c r="IM28" s="90"/>
      <c r="IN28" s="90"/>
      <c r="IO28" s="90"/>
      <c r="IP28" s="90"/>
      <c r="IQ28" s="90"/>
      <c r="IR28" s="90"/>
      <c r="IS28" s="90"/>
      <c r="IT28" s="90"/>
      <c r="IU28" s="90"/>
      <c r="IV28" s="90"/>
    </row>
    <row r="29" spans="1:256" s="91" customFormat="1" ht="24.75" customHeight="1">
      <c r="A29" s="105" t="s">
        <v>240</v>
      </c>
      <c r="B29" s="105"/>
      <c r="C29" s="105"/>
      <c r="D29" s="105"/>
      <c r="E29" s="105"/>
      <c r="F29" s="105"/>
      <c r="G29" s="105"/>
      <c r="H29" s="89"/>
      <c r="I29" s="89"/>
      <c r="J29" s="89"/>
      <c r="K29" s="90"/>
      <c r="L29" s="90"/>
      <c r="M29" s="89"/>
      <c r="N29" s="89"/>
      <c r="O29" s="89"/>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c r="IV29" s="90"/>
    </row>
    <row r="30" spans="1:256" s="91" customFormat="1" ht="19.5" customHeight="1">
      <c r="A30" s="105" t="s">
        <v>241</v>
      </c>
      <c r="B30" s="105"/>
      <c r="C30" s="105"/>
      <c r="D30" s="105"/>
      <c r="E30" s="105"/>
      <c r="F30" s="105"/>
      <c r="G30" s="105"/>
      <c r="H30" s="89"/>
      <c r="I30" s="89"/>
      <c r="J30" s="89"/>
      <c r="K30" s="90"/>
      <c r="L30" s="90"/>
      <c r="M30" s="89"/>
      <c r="N30" s="89"/>
      <c r="O30" s="89"/>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c r="GK30" s="90"/>
      <c r="GL30" s="90"/>
      <c r="GM30" s="90"/>
      <c r="GN30" s="90"/>
      <c r="GO30" s="90"/>
      <c r="GP30" s="90"/>
      <c r="GQ30" s="90"/>
      <c r="GR30" s="90"/>
      <c r="GS30" s="90"/>
      <c r="GT30" s="90"/>
      <c r="GU30" s="90"/>
      <c r="GV30" s="90"/>
      <c r="GW30" s="90"/>
      <c r="GX30" s="90"/>
      <c r="GY30" s="90"/>
      <c r="GZ30" s="90"/>
      <c r="HA30" s="90"/>
      <c r="HB30" s="90"/>
      <c r="HC30" s="90"/>
      <c r="HD30" s="90"/>
      <c r="HE30" s="90"/>
      <c r="HF30" s="90"/>
      <c r="HG30" s="90"/>
      <c r="HH30" s="90"/>
      <c r="HI30" s="90"/>
      <c r="HJ30" s="90"/>
      <c r="HK30" s="90"/>
      <c r="HL30" s="90"/>
      <c r="HM30" s="90"/>
      <c r="HN30" s="90"/>
      <c r="HO30" s="90"/>
      <c r="HP30" s="90"/>
      <c r="HQ30" s="90"/>
      <c r="HR30" s="90"/>
      <c r="HS30" s="90"/>
      <c r="HT30" s="90"/>
      <c r="HU30" s="90"/>
      <c r="HV30" s="90"/>
      <c r="HW30" s="90"/>
      <c r="HX30" s="90"/>
      <c r="HY30" s="90"/>
      <c r="HZ30" s="90"/>
      <c r="IA30" s="90"/>
      <c r="IB30" s="90"/>
      <c r="IC30" s="90"/>
      <c r="ID30" s="90"/>
      <c r="IE30" s="90"/>
      <c r="IF30" s="90"/>
      <c r="IG30" s="90"/>
      <c r="IH30" s="90"/>
      <c r="II30" s="90"/>
      <c r="IJ30" s="90"/>
      <c r="IK30" s="90"/>
      <c r="IL30" s="90"/>
      <c r="IM30" s="90"/>
      <c r="IN30" s="90"/>
      <c r="IO30" s="90"/>
      <c r="IP30" s="90"/>
      <c r="IQ30" s="90"/>
      <c r="IR30" s="90"/>
      <c r="IS30" s="90"/>
      <c r="IT30" s="90"/>
      <c r="IU30" s="90"/>
      <c r="IV30" s="90"/>
    </row>
    <row r="31" spans="1:256" s="91" customFormat="1">
      <c r="A31" s="66"/>
      <c r="B31" s="92"/>
      <c r="C31" s="85"/>
      <c r="D31" s="90"/>
      <c r="E31" s="89"/>
      <c r="F31" s="89"/>
      <c r="G31" s="89"/>
      <c r="H31" s="89"/>
      <c r="I31" s="89"/>
      <c r="J31" s="89"/>
      <c r="K31" s="90"/>
      <c r="L31" s="90"/>
      <c r="M31" s="89"/>
      <c r="N31" s="89"/>
      <c r="O31" s="89"/>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c r="GD31" s="90"/>
      <c r="GE31" s="90"/>
      <c r="GF31" s="90"/>
      <c r="GG31" s="90"/>
      <c r="GH31" s="90"/>
      <c r="GI31" s="90"/>
      <c r="GJ31" s="90"/>
      <c r="GK31" s="90"/>
      <c r="GL31" s="90"/>
      <c r="GM31" s="90"/>
      <c r="GN31" s="90"/>
      <c r="GO31" s="90"/>
      <c r="GP31" s="90"/>
      <c r="GQ31" s="90"/>
      <c r="GR31" s="90"/>
      <c r="GS31" s="90"/>
      <c r="GT31" s="90"/>
      <c r="GU31" s="90"/>
      <c r="GV31" s="90"/>
      <c r="GW31" s="90"/>
      <c r="GX31" s="90"/>
      <c r="GY31" s="90"/>
      <c r="GZ31" s="90"/>
      <c r="HA31" s="90"/>
      <c r="HB31" s="90"/>
      <c r="HC31" s="90"/>
      <c r="HD31" s="90"/>
      <c r="HE31" s="90"/>
      <c r="HF31" s="90"/>
      <c r="HG31" s="90"/>
      <c r="HH31" s="90"/>
      <c r="HI31" s="90"/>
      <c r="HJ31" s="90"/>
      <c r="HK31" s="90"/>
      <c r="HL31" s="90"/>
      <c r="HM31" s="90"/>
      <c r="HN31" s="90"/>
      <c r="HO31" s="90"/>
      <c r="HP31" s="90"/>
      <c r="HQ31" s="90"/>
      <c r="HR31" s="90"/>
      <c r="HS31" s="90"/>
      <c r="HT31" s="90"/>
      <c r="HU31" s="90"/>
      <c r="HV31" s="90"/>
      <c r="HW31" s="90"/>
      <c r="HX31" s="90"/>
      <c r="HY31" s="90"/>
      <c r="HZ31" s="90"/>
      <c r="IA31" s="90"/>
      <c r="IB31" s="90"/>
      <c r="IC31" s="90"/>
      <c r="ID31" s="90"/>
      <c r="IE31" s="90"/>
      <c r="IF31" s="90"/>
      <c r="IG31" s="90"/>
      <c r="IH31" s="90"/>
      <c r="II31" s="90"/>
      <c r="IJ31" s="90"/>
      <c r="IK31" s="90"/>
      <c r="IL31" s="90"/>
      <c r="IM31" s="90"/>
      <c r="IN31" s="90"/>
      <c r="IO31" s="90"/>
      <c r="IP31" s="90"/>
      <c r="IQ31" s="90"/>
      <c r="IR31" s="90"/>
      <c r="IS31" s="90"/>
      <c r="IT31" s="90"/>
      <c r="IU31" s="90"/>
      <c r="IV31" s="90"/>
    </row>
    <row r="32" spans="1:256" s="91" customFormat="1">
      <c r="A32" s="106" t="s">
        <v>242</v>
      </c>
      <c r="B32" s="106"/>
      <c r="C32" s="106"/>
      <c r="D32" s="106"/>
      <c r="E32" s="106"/>
      <c r="F32" s="106"/>
      <c r="G32" s="106"/>
      <c r="H32" s="89"/>
      <c r="I32" s="89"/>
      <c r="J32" s="89"/>
      <c r="K32" s="90"/>
      <c r="L32" s="90"/>
      <c r="M32" s="89"/>
      <c r="N32" s="89"/>
      <c r="O32" s="89"/>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c r="GD32" s="90"/>
      <c r="GE32" s="90"/>
      <c r="GF32" s="90"/>
      <c r="GG32" s="90"/>
      <c r="GH32" s="90"/>
      <c r="GI32" s="90"/>
      <c r="GJ32" s="90"/>
      <c r="GK32" s="90"/>
      <c r="GL32" s="90"/>
      <c r="GM32" s="90"/>
      <c r="GN32" s="90"/>
      <c r="GO32" s="90"/>
      <c r="GP32" s="90"/>
      <c r="GQ32" s="90"/>
      <c r="GR32" s="90"/>
      <c r="GS32" s="90"/>
      <c r="GT32" s="90"/>
      <c r="GU32" s="90"/>
      <c r="GV32" s="90"/>
      <c r="GW32" s="90"/>
      <c r="GX32" s="90"/>
      <c r="GY32" s="90"/>
      <c r="GZ32" s="90"/>
      <c r="HA32" s="90"/>
      <c r="HB32" s="90"/>
      <c r="HC32" s="90"/>
      <c r="HD32" s="90"/>
      <c r="HE32" s="90"/>
      <c r="HF32" s="90"/>
      <c r="HG32" s="90"/>
      <c r="HH32" s="90"/>
      <c r="HI32" s="90"/>
      <c r="HJ32" s="90"/>
      <c r="HK32" s="90"/>
      <c r="HL32" s="90"/>
      <c r="HM32" s="90"/>
      <c r="HN32" s="90"/>
      <c r="HO32" s="90"/>
      <c r="HP32" s="90"/>
      <c r="HQ32" s="90"/>
      <c r="HR32" s="90"/>
      <c r="HS32" s="90"/>
      <c r="HT32" s="90"/>
      <c r="HU32" s="90"/>
      <c r="HV32" s="90"/>
      <c r="HW32" s="90"/>
      <c r="HX32" s="90"/>
      <c r="HY32" s="90"/>
      <c r="HZ32" s="90"/>
      <c r="IA32" s="90"/>
      <c r="IB32" s="90"/>
      <c r="IC32" s="90"/>
      <c r="ID32" s="90"/>
      <c r="IE32" s="90"/>
      <c r="IF32" s="90"/>
      <c r="IG32" s="90"/>
      <c r="IH32" s="90"/>
      <c r="II32" s="90"/>
      <c r="IJ32" s="90"/>
      <c r="IK32" s="90"/>
      <c r="IL32" s="90"/>
      <c r="IM32" s="90"/>
      <c r="IN32" s="90"/>
      <c r="IO32" s="90"/>
      <c r="IP32" s="90"/>
      <c r="IQ32" s="90"/>
      <c r="IR32" s="90"/>
      <c r="IS32" s="90"/>
      <c r="IT32" s="90"/>
      <c r="IU32" s="90"/>
      <c r="IV32" s="90"/>
    </row>
    <row r="33" spans="1:256" s="91" customFormat="1">
      <c r="A33" s="105" t="s">
        <v>243</v>
      </c>
      <c r="B33" s="105"/>
      <c r="C33" s="105"/>
      <c r="D33" s="105"/>
      <c r="E33" s="105"/>
      <c r="F33" s="105"/>
      <c r="G33" s="105"/>
      <c r="H33" s="89"/>
      <c r="I33" s="89"/>
      <c r="J33" s="89"/>
      <c r="K33" s="90"/>
      <c r="L33" s="90"/>
      <c r="M33" s="89"/>
      <c r="N33" s="89"/>
      <c r="O33" s="89"/>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90"/>
      <c r="FC33" s="90"/>
      <c r="FD33" s="90"/>
      <c r="FE33" s="90"/>
      <c r="FF33" s="90"/>
      <c r="FG33" s="90"/>
      <c r="FH33" s="90"/>
      <c r="FI33" s="90"/>
      <c r="FJ33" s="90"/>
      <c r="FK33" s="90"/>
      <c r="FL33" s="90"/>
      <c r="FM33" s="90"/>
      <c r="FN33" s="90"/>
      <c r="FO33" s="90"/>
      <c r="FP33" s="90"/>
      <c r="FQ33" s="90"/>
      <c r="FR33" s="90"/>
      <c r="FS33" s="90"/>
      <c r="FT33" s="90"/>
      <c r="FU33" s="90"/>
      <c r="FV33" s="90"/>
      <c r="FW33" s="90"/>
      <c r="FX33" s="90"/>
      <c r="FY33" s="90"/>
      <c r="FZ33" s="90"/>
      <c r="GA33" s="90"/>
      <c r="GB33" s="90"/>
      <c r="GC33" s="90"/>
      <c r="GD33" s="90"/>
      <c r="GE33" s="90"/>
      <c r="GF33" s="90"/>
      <c r="GG33" s="90"/>
      <c r="GH33" s="90"/>
      <c r="GI33" s="90"/>
      <c r="GJ33" s="90"/>
      <c r="GK33" s="90"/>
      <c r="GL33" s="90"/>
      <c r="GM33" s="90"/>
      <c r="GN33" s="90"/>
      <c r="GO33" s="90"/>
      <c r="GP33" s="90"/>
      <c r="GQ33" s="90"/>
      <c r="GR33" s="90"/>
      <c r="GS33" s="90"/>
      <c r="GT33" s="90"/>
      <c r="GU33" s="90"/>
      <c r="GV33" s="90"/>
      <c r="GW33" s="90"/>
      <c r="GX33" s="90"/>
      <c r="GY33" s="90"/>
      <c r="GZ33" s="90"/>
      <c r="HA33" s="90"/>
      <c r="HB33" s="90"/>
      <c r="HC33" s="90"/>
      <c r="HD33" s="90"/>
      <c r="HE33" s="90"/>
      <c r="HF33" s="90"/>
      <c r="HG33" s="90"/>
      <c r="HH33" s="90"/>
      <c r="HI33" s="90"/>
      <c r="HJ33" s="90"/>
      <c r="HK33" s="90"/>
      <c r="HL33" s="90"/>
      <c r="HM33" s="90"/>
      <c r="HN33" s="90"/>
      <c r="HO33" s="90"/>
      <c r="HP33" s="90"/>
      <c r="HQ33" s="90"/>
      <c r="HR33" s="90"/>
      <c r="HS33" s="90"/>
      <c r="HT33" s="90"/>
      <c r="HU33" s="90"/>
      <c r="HV33" s="90"/>
      <c r="HW33" s="90"/>
      <c r="HX33" s="90"/>
      <c r="HY33" s="90"/>
      <c r="HZ33" s="90"/>
      <c r="IA33" s="90"/>
      <c r="IB33" s="90"/>
      <c r="IC33" s="90"/>
      <c r="ID33" s="90"/>
      <c r="IE33" s="90"/>
      <c r="IF33" s="90"/>
      <c r="IG33" s="90"/>
      <c r="IH33" s="90"/>
      <c r="II33" s="90"/>
      <c r="IJ33" s="90"/>
      <c r="IK33" s="90"/>
      <c r="IL33" s="90"/>
      <c r="IM33" s="90"/>
      <c r="IN33" s="90"/>
      <c r="IO33" s="90"/>
      <c r="IP33" s="90"/>
      <c r="IQ33" s="90"/>
      <c r="IR33" s="90"/>
      <c r="IS33" s="90"/>
      <c r="IT33" s="90"/>
      <c r="IU33" s="90"/>
      <c r="IV33" s="90"/>
    </row>
    <row r="34" spans="1:256" s="91" customFormat="1">
      <c r="A34" s="105" t="s">
        <v>244</v>
      </c>
      <c r="B34" s="105"/>
      <c r="C34" s="105"/>
      <c r="D34" s="105"/>
      <c r="E34" s="105"/>
      <c r="F34" s="105"/>
      <c r="G34" s="105"/>
      <c r="H34" s="89"/>
      <c r="I34" s="89"/>
      <c r="J34" s="89"/>
      <c r="K34" s="90"/>
      <c r="L34" s="90"/>
      <c r="M34" s="89"/>
      <c r="N34" s="89"/>
      <c r="O34" s="89"/>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0"/>
      <c r="BS34" s="90"/>
      <c r="BT34" s="90"/>
      <c r="BU34" s="90"/>
      <c r="BV34" s="90"/>
      <c r="BW34" s="90"/>
      <c r="BX34" s="90"/>
      <c r="BY34" s="90"/>
      <c r="BZ34" s="90"/>
      <c r="CA34" s="90"/>
      <c r="CB34" s="90"/>
      <c r="CC34" s="90"/>
      <c r="CD34" s="90"/>
      <c r="CE34" s="90"/>
      <c r="CF34" s="90"/>
      <c r="CG34" s="90"/>
      <c r="CH34" s="90"/>
      <c r="CI34" s="90"/>
      <c r="CJ34" s="90"/>
      <c r="CK34" s="90"/>
      <c r="CL34" s="90"/>
      <c r="CM34" s="90"/>
      <c r="CN34" s="90"/>
      <c r="CO34" s="90"/>
      <c r="CP34" s="90"/>
      <c r="CQ34" s="90"/>
      <c r="CR34" s="90"/>
      <c r="CS34" s="90"/>
      <c r="CT34" s="90"/>
      <c r="CU34" s="90"/>
      <c r="CV34" s="90"/>
      <c r="CW34" s="90"/>
      <c r="CX34" s="90"/>
      <c r="CY34" s="90"/>
      <c r="CZ34" s="90"/>
      <c r="DA34" s="90"/>
      <c r="DB34" s="90"/>
      <c r="DC34" s="90"/>
      <c r="DD34" s="90"/>
      <c r="DE34" s="90"/>
      <c r="DF34" s="90"/>
      <c r="DG34" s="90"/>
      <c r="DH34" s="90"/>
      <c r="DI34" s="90"/>
      <c r="DJ34" s="90"/>
      <c r="DK34" s="90"/>
      <c r="DL34" s="90"/>
      <c r="DM34" s="90"/>
      <c r="DN34" s="90"/>
      <c r="DO34" s="90"/>
      <c r="DP34" s="90"/>
      <c r="DQ34" s="90"/>
      <c r="DR34" s="90"/>
      <c r="DS34" s="90"/>
      <c r="DT34" s="90"/>
      <c r="DU34" s="90"/>
      <c r="DV34" s="90"/>
      <c r="DW34" s="90"/>
      <c r="DX34" s="90"/>
      <c r="DY34" s="90"/>
      <c r="DZ34" s="90"/>
      <c r="EA34" s="90"/>
      <c r="EB34" s="90"/>
      <c r="EC34" s="90"/>
      <c r="ED34" s="90"/>
      <c r="EE34" s="90"/>
      <c r="EF34" s="90"/>
      <c r="EG34" s="90"/>
      <c r="EH34" s="90"/>
      <c r="EI34" s="90"/>
      <c r="EJ34" s="90"/>
      <c r="EK34" s="90"/>
      <c r="EL34" s="90"/>
      <c r="EM34" s="90"/>
      <c r="EN34" s="90"/>
      <c r="EO34" s="90"/>
      <c r="EP34" s="90"/>
      <c r="EQ34" s="90"/>
      <c r="ER34" s="90"/>
      <c r="ES34" s="90"/>
      <c r="ET34" s="90"/>
      <c r="EU34" s="90"/>
      <c r="EV34" s="90"/>
      <c r="EW34" s="90"/>
      <c r="EX34" s="90"/>
      <c r="EY34" s="90"/>
      <c r="EZ34" s="90"/>
      <c r="FA34" s="90"/>
      <c r="FB34" s="90"/>
      <c r="FC34" s="90"/>
      <c r="FD34" s="90"/>
      <c r="FE34" s="90"/>
      <c r="FF34" s="90"/>
      <c r="FG34" s="90"/>
      <c r="FH34" s="90"/>
      <c r="FI34" s="90"/>
      <c r="FJ34" s="90"/>
      <c r="FK34" s="90"/>
      <c r="FL34" s="90"/>
      <c r="FM34" s="90"/>
      <c r="FN34" s="90"/>
      <c r="FO34" s="90"/>
      <c r="FP34" s="90"/>
      <c r="FQ34" s="90"/>
      <c r="FR34" s="90"/>
      <c r="FS34" s="90"/>
      <c r="FT34" s="90"/>
      <c r="FU34" s="90"/>
      <c r="FV34" s="90"/>
      <c r="FW34" s="90"/>
      <c r="FX34" s="90"/>
      <c r="FY34" s="90"/>
      <c r="FZ34" s="90"/>
      <c r="GA34" s="90"/>
      <c r="GB34" s="90"/>
      <c r="GC34" s="90"/>
      <c r="GD34" s="90"/>
      <c r="GE34" s="90"/>
      <c r="GF34" s="90"/>
      <c r="GG34" s="90"/>
      <c r="GH34" s="90"/>
      <c r="GI34" s="90"/>
      <c r="GJ34" s="90"/>
      <c r="GK34" s="90"/>
      <c r="GL34" s="90"/>
      <c r="GM34" s="90"/>
      <c r="GN34" s="90"/>
      <c r="GO34" s="90"/>
      <c r="GP34" s="90"/>
      <c r="GQ34" s="90"/>
      <c r="GR34" s="90"/>
      <c r="GS34" s="90"/>
      <c r="GT34" s="90"/>
      <c r="GU34" s="90"/>
      <c r="GV34" s="90"/>
      <c r="GW34" s="90"/>
      <c r="GX34" s="90"/>
      <c r="GY34" s="90"/>
      <c r="GZ34" s="90"/>
      <c r="HA34" s="90"/>
      <c r="HB34" s="90"/>
      <c r="HC34" s="90"/>
      <c r="HD34" s="90"/>
      <c r="HE34" s="90"/>
      <c r="HF34" s="90"/>
      <c r="HG34" s="90"/>
      <c r="HH34" s="90"/>
      <c r="HI34" s="90"/>
      <c r="HJ34" s="90"/>
      <c r="HK34" s="90"/>
      <c r="HL34" s="90"/>
      <c r="HM34" s="90"/>
      <c r="HN34" s="90"/>
      <c r="HO34" s="90"/>
      <c r="HP34" s="90"/>
      <c r="HQ34" s="90"/>
      <c r="HR34" s="90"/>
      <c r="HS34" s="90"/>
      <c r="HT34" s="90"/>
      <c r="HU34" s="90"/>
      <c r="HV34" s="90"/>
      <c r="HW34" s="90"/>
      <c r="HX34" s="90"/>
      <c r="HY34" s="90"/>
      <c r="HZ34" s="90"/>
      <c r="IA34" s="90"/>
      <c r="IB34" s="90"/>
      <c r="IC34" s="90"/>
      <c r="ID34" s="90"/>
      <c r="IE34" s="90"/>
      <c r="IF34" s="90"/>
      <c r="IG34" s="90"/>
      <c r="IH34" s="90"/>
      <c r="II34" s="90"/>
      <c r="IJ34" s="90"/>
      <c r="IK34" s="90"/>
      <c r="IL34" s="90"/>
      <c r="IM34" s="90"/>
      <c r="IN34" s="90"/>
      <c r="IO34" s="90"/>
      <c r="IP34" s="90"/>
      <c r="IQ34" s="90"/>
      <c r="IR34" s="90"/>
      <c r="IS34" s="90"/>
      <c r="IT34" s="90"/>
      <c r="IU34" s="90"/>
      <c r="IV34" s="90"/>
    </row>
    <row r="35" spans="1:256" s="91" customFormat="1">
      <c r="A35" s="105" t="s">
        <v>245</v>
      </c>
      <c r="B35" s="105"/>
      <c r="C35" s="105"/>
      <c r="D35" s="105"/>
      <c r="E35" s="105"/>
      <c r="F35" s="105"/>
      <c r="G35" s="105"/>
      <c r="H35" s="89"/>
      <c r="I35" s="89"/>
      <c r="J35" s="89"/>
      <c r="K35" s="90"/>
      <c r="L35" s="90"/>
      <c r="M35" s="89"/>
      <c r="N35" s="89"/>
      <c r="O35" s="89"/>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c r="BX35" s="90"/>
      <c r="BY35" s="90"/>
      <c r="BZ35" s="90"/>
      <c r="CA35" s="90"/>
      <c r="CB35" s="90"/>
      <c r="CC35" s="90"/>
      <c r="CD35" s="90"/>
      <c r="CE35" s="90"/>
      <c r="CF35" s="90"/>
      <c r="CG35" s="90"/>
      <c r="CH35" s="90"/>
      <c r="CI35" s="90"/>
      <c r="CJ35" s="90"/>
      <c r="CK35" s="90"/>
      <c r="CL35" s="90"/>
      <c r="CM35" s="90"/>
      <c r="CN35" s="90"/>
      <c r="CO35" s="90"/>
      <c r="CP35" s="90"/>
      <c r="CQ35" s="90"/>
      <c r="CR35" s="90"/>
      <c r="CS35" s="90"/>
      <c r="CT35" s="90"/>
      <c r="CU35" s="90"/>
      <c r="CV35" s="90"/>
      <c r="CW35" s="90"/>
      <c r="CX35" s="90"/>
      <c r="CY35" s="90"/>
      <c r="CZ35" s="90"/>
      <c r="DA35" s="90"/>
      <c r="DB35" s="90"/>
      <c r="DC35" s="90"/>
      <c r="DD35" s="90"/>
      <c r="DE35" s="90"/>
      <c r="DF35" s="90"/>
      <c r="DG35" s="90"/>
      <c r="DH35" s="90"/>
      <c r="DI35" s="90"/>
      <c r="DJ35" s="90"/>
      <c r="DK35" s="90"/>
      <c r="DL35" s="90"/>
      <c r="DM35" s="90"/>
      <c r="DN35" s="90"/>
      <c r="DO35" s="90"/>
      <c r="DP35" s="90"/>
      <c r="DQ35" s="90"/>
      <c r="DR35" s="90"/>
      <c r="DS35" s="90"/>
      <c r="DT35" s="90"/>
      <c r="DU35" s="90"/>
      <c r="DV35" s="90"/>
      <c r="DW35" s="90"/>
      <c r="DX35" s="90"/>
      <c r="DY35" s="90"/>
      <c r="DZ35" s="90"/>
      <c r="EA35" s="90"/>
      <c r="EB35" s="90"/>
      <c r="EC35" s="90"/>
      <c r="ED35" s="90"/>
      <c r="EE35" s="90"/>
      <c r="EF35" s="90"/>
      <c r="EG35" s="90"/>
      <c r="EH35" s="90"/>
      <c r="EI35" s="90"/>
      <c r="EJ35" s="90"/>
      <c r="EK35" s="90"/>
      <c r="EL35" s="90"/>
      <c r="EM35" s="90"/>
      <c r="EN35" s="90"/>
      <c r="EO35" s="90"/>
      <c r="EP35" s="90"/>
      <c r="EQ35" s="90"/>
      <c r="ER35" s="90"/>
      <c r="ES35" s="90"/>
      <c r="ET35" s="90"/>
      <c r="EU35" s="90"/>
      <c r="EV35" s="90"/>
      <c r="EW35" s="90"/>
      <c r="EX35" s="90"/>
      <c r="EY35" s="90"/>
      <c r="EZ35" s="90"/>
      <c r="FA35" s="90"/>
      <c r="FB35" s="90"/>
      <c r="FC35" s="90"/>
      <c r="FD35" s="90"/>
      <c r="FE35" s="90"/>
      <c r="FF35" s="90"/>
      <c r="FG35" s="90"/>
      <c r="FH35" s="90"/>
      <c r="FI35" s="90"/>
      <c r="FJ35" s="90"/>
      <c r="FK35" s="90"/>
      <c r="FL35" s="90"/>
      <c r="FM35" s="90"/>
      <c r="FN35" s="90"/>
      <c r="FO35" s="90"/>
      <c r="FP35" s="90"/>
      <c r="FQ35" s="90"/>
      <c r="FR35" s="90"/>
      <c r="FS35" s="90"/>
      <c r="FT35" s="90"/>
      <c r="FU35" s="90"/>
      <c r="FV35" s="90"/>
      <c r="FW35" s="90"/>
      <c r="FX35" s="90"/>
      <c r="FY35" s="90"/>
      <c r="FZ35" s="90"/>
      <c r="GA35" s="90"/>
      <c r="GB35" s="90"/>
      <c r="GC35" s="90"/>
      <c r="GD35" s="90"/>
      <c r="GE35" s="90"/>
      <c r="GF35" s="90"/>
      <c r="GG35" s="90"/>
      <c r="GH35" s="90"/>
      <c r="GI35" s="90"/>
      <c r="GJ35" s="90"/>
      <c r="GK35" s="90"/>
      <c r="GL35" s="90"/>
      <c r="GM35" s="90"/>
      <c r="GN35" s="90"/>
      <c r="GO35" s="90"/>
      <c r="GP35" s="90"/>
      <c r="GQ35" s="90"/>
      <c r="GR35" s="90"/>
      <c r="GS35" s="90"/>
      <c r="GT35" s="90"/>
      <c r="GU35" s="90"/>
      <c r="GV35" s="90"/>
      <c r="GW35" s="90"/>
      <c r="GX35" s="90"/>
      <c r="GY35" s="90"/>
      <c r="GZ35" s="90"/>
      <c r="HA35" s="90"/>
      <c r="HB35" s="90"/>
      <c r="HC35" s="90"/>
      <c r="HD35" s="90"/>
      <c r="HE35" s="90"/>
      <c r="HF35" s="90"/>
      <c r="HG35" s="90"/>
      <c r="HH35" s="90"/>
      <c r="HI35" s="90"/>
      <c r="HJ35" s="90"/>
      <c r="HK35" s="90"/>
      <c r="HL35" s="90"/>
      <c r="HM35" s="90"/>
      <c r="HN35" s="90"/>
      <c r="HO35" s="90"/>
      <c r="HP35" s="90"/>
      <c r="HQ35" s="90"/>
      <c r="HR35" s="90"/>
      <c r="HS35" s="90"/>
      <c r="HT35" s="90"/>
      <c r="HU35" s="90"/>
      <c r="HV35" s="90"/>
      <c r="HW35" s="90"/>
      <c r="HX35" s="90"/>
      <c r="HY35" s="90"/>
      <c r="HZ35" s="90"/>
      <c r="IA35" s="90"/>
      <c r="IB35" s="90"/>
      <c r="IC35" s="90"/>
      <c r="ID35" s="90"/>
      <c r="IE35" s="90"/>
      <c r="IF35" s="90"/>
      <c r="IG35" s="90"/>
      <c r="IH35" s="90"/>
      <c r="II35" s="90"/>
      <c r="IJ35" s="90"/>
      <c r="IK35" s="90"/>
      <c r="IL35" s="90"/>
      <c r="IM35" s="90"/>
      <c r="IN35" s="90"/>
      <c r="IO35" s="90"/>
      <c r="IP35" s="90"/>
      <c r="IQ35" s="90"/>
      <c r="IR35" s="90"/>
      <c r="IS35" s="90"/>
      <c r="IT35" s="90"/>
      <c r="IU35" s="90"/>
      <c r="IV35" s="90"/>
    </row>
    <row r="36" spans="1:256" s="91" customFormat="1">
      <c r="A36" s="105" t="s">
        <v>246</v>
      </c>
      <c r="B36" s="105"/>
      <c r="C36" s="105"/>
      <c r="D36" s="105"/>
      <c r="E36" s="105"/>
      <c r="F36" s="105"/>
      <c r="G36" s="105"/>
      <c r="H36" s="89"/>
      <c r="I36" s="89"/>
      <c r="J36" s="89"/>
      <c r="K36" s="90"/>
      <c r="L36" s="90"/>
      <c r="M36" s="89"/>
      <c r="N36" s="89"/>
      <c r="O36" s="89"/>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90"/>
      <c r="CQ36" s="90"/>
      <c r="CR36" s="90"/>
      <c r="CS36" s="90"/>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90"/>
      <c r="GE36" s="90"/>
      <c r="GF36" s="90"/>
      <c r="GG36" s="90"/>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row>
    <row r="37" spans="1:256" s="91" customFormat="1" ht="27" customHeight="1">
      <c r="A37" s="105" t="s">
        <v>247</v>
      </c>
      <c r="B37" s="105"/>
      <c r="C37" s="105"/>
      <c r="D37" s="105"/>
      <c r="E37" s="105"/>
      <c r="F37" s="105"/>
      <c r="G37" s="105"/>
      <c r="H37" s="89"/>
      <c r="I37" s="89"/>
      <c r="J37" s="89"/>
      <c r="K37" s="90"/>
      <c r="L37" s="90"/>
      <c r="M37" s="89"/>
      <c r="N37" s="89"/>
      <c r="O37" s="89"/>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90"/>
      <c r="GE37" s="90"/>
      <c r="GF37" s="90"/>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row>
    <row r="38" spans="1:256" s="91" customFormat="1" ht="29.25" customHeight="1">
      <c r="A38" s="105" t="s">
        <v>222</v>
      </c>
      <c r="B38" s="105"/>
      <c r="C38" s="105"/>
      <c r="D38" s="105"/>
      <c r="E38" s="105"/>
      <c r="F38" s="105"/>
      <c r="G38" s="105"/>
      <c r="H38" s="89"/>
      <c r="I38" s="89"/>
      <c r="J38" s="89"/>
      <c r="K38" s="90"/>
      <c r="L38" s="90"/>
      <c r="M38" s="89"/>
      <c r="N38" s="89"/>
      <c r="O38" s="89"/>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c r="EO38" s="90"/>
      <c r="EP38" s="90"/>
      <c r="EQ38" s="90"/>
      <c r="ER38" s="90"/>
      <c r="ES38" s="90"/>
      <c r="ET38" s="90"/>
      <c r="EU38" s="90"/>
      <c r="EV38" s="90"/>
      <c r="EW38" s="90"/>
      <c r="EX38" s="90"/>
      <c r="EY38" s="90"/>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c r="FZ38" s="90"/>
      <c r="GA38" s="90"/>
      <c r="GB38" s="90"/>
      <c r="GC38" s="90"/>
      <c r="GD38" s="90"/>
      <c r="GE38" s="90"/>
      <c r="GF38" s="90"/>
      <c r="GG38" s="90"/>
      <c r="GH38" s="90"/>
      <c r="GI38" s="90"/>
      <c r="GJ38" s="90"/>
      <c r="GK38" s="90"/>
      <c r="GL38" s="90"/>
      <c r="GM38" s="90"/>
      <c r="GN38" s="90"/>
      <c r="GO38" s="90"/>
      <c r="GP38" s="90"/>
      <c r="GQ38" s="90"/>
      <c r="GR38" s="90"/>
      <c r="GS38" s="90"/>
      <c r="GT38" s="90"/>
      <c r="GU38" s="90"/>
      <c r="GV38" s="90"/>
      <c r="GW38" s="90"/>
      <c r="GX38" s="90"/>
      <c r="GY38" s="90"/>
      <c r="GZ38" s="90"/>
      <c r="HA38" s="90"/>
      <c r="HB38" s="90"/>
      <c r="HC38" s="90"/>
      <c r="HD38" s="90"/>
      <c r="HE38" s="90"/>
      <c r="HF38" s="90"/>
      <c r="HG38" s="90"/>
      <c r="HH38" s="90"/>
      <c r="HI38" s="90"/>
      <c r="HJ38" s="90"/>
      <c r="HK38" s="90"/>
      <c r="HL38" s="90"/>
      <c r="HM38" s="90"/>
      <c r="HN38" s="90"/>
      <c r="HO38" s="90"/>
      <c r="HP38" s="90"/>
      <c r="HQ38" s="90"/>
      <c r="HR38" s="90"/>
      <c r="HS38" s="90"/>
      <c r="HT38" s="90"/>
      <c r="HU38" s="90"/>
      <c r="HV38" s="90"/>
      <c r="HW38" s="90"/>
      <c r="HX38" s="90"/>
      <c r="HY38" s="90"/>
      <c r="HZ38" s="90"/>
      <c r="IA38" s="90"/>
      <c r="IB38" s="90"/>
      <c r="IC38" s="90"/>
      <c r="ID38" s="90"/>
      <c r="IE38" s="90"/>
      <c r="IF38" s="90"/>
      <c r="IG38" s="90"/>
      <c r="IH38" s="90"/>
      <c r="II38" s="90"/>
      <c r="IJ38" s="90"/>
      <c r="IK38" s="90"/>
      <c r="IL38" s="90"/>
      <c r="IM38" s="90"/>
      <c r="IN38" s="90"/>
      <c r="IO38" s="90"/>
      <c r="IP38" s="90"/>
      <c r="IQ38" s="90"/>
      <c r="IR38" s="90"/>
      <c r="IS38" s="90"/>
      <c r="IT38" s="90"/>
      <c r="IU38" s="90"/>
      <c r="IV38" s="90"/>
    </row>
    <row r="39" spans="1:256" s="91" customFormat="1" ht="47.25" customHeight="1">
      <c r="A39" s="105" t="s">
        <v>223</v>
      </c>
      <c r="B39" s="105"/>
      <c r="C39" s="105"/>
      <c r="D39" s="105"/>
      <c r="E39" s="105"/>
      <c r="F39" s="105"/>
      <c r="G39" s="105"/>
      <c r="H39" s="89"/>
      <c r="I39" s="89"/>
      <c r="J39" s="89"/>
      <c r="K39" s="90"/>
      <c r="L39" s="90"/>
      <c r="M39" s="89"/>
      <c r="N39" s="89"/>
      <c r="O39" s="89"/>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0"/>
      <c r="FK39" s="90"/>
      <c r="FL39" s="90"/>
      <c r="FM39" s="90"/>
      <c r="FN39" s="90"/>
      <c r="FO39" s="90"/>
      <c r="FP39" s="90"/>
      <c r="FQ39" s="90"/>
      <c r="FR39" s="90"/>
      <c r="FS39" s="90"/>
      <c r="FT39" s="90"/>
      <c r="FU39" s="90"/>
      <c r="FV39" s="90"/>
      <c r="FW39" s="90"/>
      <c r="FX39" s="90"/>
      <c r="FY39" s="90"/>
      <c r="FZ39" s="90"/>
      <c r="GA39" s="90"/>
      <c r="GB39" s="90"/>
      <c r="GC39" s="90"/>
      <c r="GD39" s="90"/>
      <c r="GE39" s="90"/>
      <c r="GF39" s="90"/>
      <c r="GG39" s="90"/>
      <c r="GH39" s="90"/>
      <c r="GI39" s="90"/>
      <c r="GJ39" s="90"/>
      <c r="GK39" s="90"/>
      <c r="GL39" s="90"/>
      <c r="GM39" s="90"/>
      <c r="GN39" s="90"/>
      <c r="GO39" s="90"/>
      <c r="GP39" s="90"/>
      <c r="GQ39" s="90"/>
      <c r="GR39" s="90"/>
      <c r="GS39" s="90"/>
      <c r="GT39" s="90"/>
      <c r="GU39" s="90"/>
      <c r="GV39" s="90"/>
      <c r="GW39" s="90"/>
      <c r="GX39" s="90"/>
      <c r="GY39" s="90"/>
      <c r="GZ39" s="90"/>
      <c r="HA39" s="90"/>
      <c r="HB39" s="90"/>
      <c r="HC39" s="90"/>
      <c r="HD39" s="90"/>
      <c r="HE39" s="90"/>
      <c r="HF39" s="90"/>
      <c r="HG39" s="90"/>
      <c r="HH39" s="90"/>
      <c r="HI39" s="90"/>
      <c r="HJ39" s="90"/>
      <c r="HK39" s="90"/>
      <c r="HL39" s="90"/>
      <c r="HM39" s="90"/>
      <c r="HN39" s="90"/>
      <c r="HO39" s="90"/>
      <c r="HP39" s="90"/>
      <c r="HQ39" s="90"/>
      <c r="HR39" s="90"/>
      <c r="HS39" s="90"/>
      <c r="HT39" s="90"/>
      <c r="HU39" s="90"/>
      <c r="HV39" s="90"/>
      <c r="HW39" s="90"/>
      <c r="HX39" s="90"/>
      <c r="HY39" s="90"/>
      <c r="HZ39" s="90"/>
      <c r="IA39" s="90"/>
      <c r="IB39" s="90"/>
      <c r="IC39" s="90"/>
      <c r="ID39" s="90"/>
      <c r="IE39" s="90"/>
      <c r="IF39" s="90"/>
      <c r="IG39" s="90"/>
      <c r="IH39" s="90"/>
      <c r="II39" s="90"/>
      <c r="IJ39" s="90"/>
      <c r="IK39" s="90"/>
      <c r="IL39" s="90"/>
      <c r="IM39" s="90"/>
      <c r="IN39" s="90"/>
      <c r="IO39" s="90"/>
      <c r="IP39" s="90"/>
      <c r="IQ39" s="90"/>
      <c r="IR39" s="90"/>
      <c r="IS39" s="90"/>
      <c r="IT39" s="90"/>
      <c r="IU39" s="90"/>
      <c r="IV39" s="90"/>
    </row>
    <row r="40" spans="1:256" s="91" customFormat="1" ht="42.75" customHeight="1">
      <c r="A40" s="108" t="s">
        <v>248</v>
      </c>
      <c r="B40" s="108"/>
      <c r="C40" s="108"/>
      <c r="D40" s="108"/>
      <c r="E40" s="108"/>
      <c r="F40" s="108"/>
      <c r="G40" s="108"/>
      <c r="H40" s="89"/>
      <c r="I40" s="89"/>
      <c r="J40" s="89"/>
      <c r="K40" s="90"/>
      <c r="L40" s="90"/>
      <c r="M40" s="89"/>
      <c r="N40" s="89"/>
      <c r="O40" s="89"/>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c r="EO40" s="90"/>
      <c r="EP40" s="90"/>
      <c r="EQ40" s="90"/>
      <c r="ER40" s="90"/>
      <c r="ES40" s="90"/>
      <c r="ET40" s="90"/>
      <c r="EU40" s="90"/>
      <c r="EV40" s="90"/>
      <c r="EW40" s="90"/>
      <c r="EX40" s="90"/>
      <c r="EY40" s="90"/>
      <c r="EZ40" s="90"/>
      <c r="FA40" s="90"/>
      <c r="FB40" s="90"/>
      <c r="FC40" s="90"/>
      <c r="FD40" s="90"/>
      <c r="FE40" s="90"/>
      <c r="FF40" s="90"/>
      <c r="FG40" s="90"/>
      <c r="FH40" s="90"/>
      <c r="FI40" s="90"/>
      <c r="FJ40" s="90"/>
      <c r="FK40" s="90"/>
      <c r="FL40" s="90"/>
      <c r="FM40" s="90"/>
      <c r="FN40" s="90"/>
      <c r="FO40" s="90"/>
      <c r="FP40" s="90"/>
      <c r="FQ40" s="90"/>
      <c r="FR40" s="90"/>
      <c r="FS40" s="90"/>
      <c r="FT40" s="90"/>
      <c r="FU40" s="90"/>
      <c r="FV40" s="90"/>
      <c r="FW40" s="90"/>
      <c r="FX40" s="90"/>
      <c r="FY40" s="90"/>
      <c r="FZ40" s="90"/>
      <c r="GA40" s="90"/>
      <c r="GB40" s="90"/>
      <c r="GC40" s="90"/>
      <c r="GD40" s="90"/>
      <c r="GE40" s="90"/>
      <c r="GF40" s="90"/>
      <c r="GG40" s="90"/>
      <c r="GH40" s="90"/>
      <c r="GI40" s="90"/>
      <c r="GJ40" s="90"/>
      <c r="GK40" s="90"/>
      <c r="GL40" s="90"/>
      <c r="GM40" s="90"/>
      <c r="GN40" s="90"/>
      <c r="GO40" s="90"/>
      <c r="GP40" s="90"/>
      <c r="GQ40" s="90"/>
      <c r="GR40" s="90"/>
      <c r="GS40" s="90"/>
      <c r="GT40" s="90"/>
      <c r="GU40" s="90"/>
      <c r="GV40" s="90"/>
      <c r="GW40" s="90"/>
      <c r="GX40" s="90"/>
      <c r="GY40" s="90"/>
      <c r="GZ40" s="90"/>
      <c r="HA40" s="90"/>
      <c r="HB40" s="90"/>
      <c r="HC40" s="90"/>
      <c r="HD40" s="90"/>
      <c r="HE40" s="90"/>
      <c r="HF40" s="90"/>
      <c r="HG40" s="90"/>
      <c r="HH40" s="90"/>
      <c r="HI40" s="90"/>
      <c r="HJ40" s="90"/>
      <c r="HK40" s="90"/>
      <c r="HL40" s="90"/>
      <c r="HM40" s="90"/>
      <c r="HN40" s="90"/>
      <c r="HO40" s="90"/>
      <c r="HP40" s="90"/>
      <c r="HQ40" s="90"/>
      <c r="HR40" s="90"/>
      <c r="HS40" s="90"/>
      <c r="HT40" s="90"/>
      <c r="HU40" s="90"/>
      <c r="HV40" s="90"/>
      <c r="HW40" s="90"/>
      <c r="HX40" s="90"/>
      <c r="HY40" s="90"/>
      <c r="HZ40" s="90"/>
      <c r="IA40" s="90"/>
      <c r="IB40" s="90"/>
      <c r="IC40" s="90"/>
      <c r="ID40" s="90"/>
      <c r="IE40" s="90"/>
      <c r="IF40" s="90"/>
      <c r="IG40" s="90"/>
      <c r="IH40" s="90"/>
      <c r="II40" s="90"/>
      <c r="IJ40" s="90"/>
      <c r="IK40" s="90"/>
      <c r="IL40" s="90"/>
      <c r="IM40" s="90"/>
      <c r="IN40" s="90"/>
      <c r="IO40" s="90"/>
      <c r="IP40" s="90"/>
      <c r="IQ40" s="90"/>
      <c r="IR40" s="90"/>
      <c r="IS40" s="90"/>
      <c r="IT40" s="90"/>
      <c r="IU40" s="90"/>
      <c r="IV40" s="90"/>
    </row>
    <row r="41" spans="1:256" s="91" customFormat="1" ht="28.5" customHeight="1">
      <c r="A41" s="108" t="s">
        <v>249</v>
      </c>
      <c r="B41" s="108"/>
      <c r="C41" s="108"/>
      <c r="D41" s="108"/>
      <c r="E41" s="108"/>
      <c r="F41" s="108"/>
      <c r="G41" s="108"/>
      <c r="H41" s="89"/>
      <c r="I41" s="89"/>
      <c r="J41" s="89"/>
      <c r="K41" s="90"/>
      <c r="L41" s="90"/>
      <c r="M41" s="89"/>
      <c r="N41" s="89"/>
      <c r="O41" s="89"/>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c r="EO41" s="90"/>
      <c r="EP41" s="90"/>
      <c r="EQ41" s="90"/>
      <c r="ER41" s="90"/>
      <c r="ES41" s="90"/>
      <c r="ET41" s="90"/>
      <c r="EU41" s="90"/>
      <c r="EV41" s="90"/>
      <c r="EW41" s="90"/>
      <c r="EX41" s="90"/>
      <c r="EY41" s="90"/>
      <c r="EZ41" s="90"/>
      <c r="FA41" s="90"/>
      <c r="FB41" s="90"/>
      <c r="FC41" s="90"/>
      <c r="FD41" s="90"/>
      <c r="FE41" s="90"/>
      <c r="FF41" s="90"/>
      <c r="FG41" s="90"/>
      <c r="FH41" s="90"/>
      <c r="FI41" s="90"/>
      <c r="FJ41" s="90"/>
      <c r="FK41" s="90"/>
      <c r="FL41" s="90"/>
      <c r="FM41" s="90"/>
      <c r="FN41" s="90"/>
      <c r="FO41" s="90"/>
      <c r="FP41" s="90"/>
      <c r="FQ41" s="90"/>
      <c r="FR41" s="90"/>
      <c r="FS41" s="90"/>
      <c r="FT41" s="90"/>
      <c r="FU41" s="90"/>
      <c r="FV41" s="90"/>
      <c r="FW41" s="90"/>
      <c r="FX41" s="90"/>
      <c r="FY41" s="90"/>
      <c r="FZ41" s="90"/>
      <c r="GA41" s="90"/>
      <c r="GB41" s="90"/>
      <c r="GC41" s="90"/>
      <c r="GD41" s="90"/>
      <c r="GE41" s="90"/>
      <c r="GF41" s="90"/>
      <c r="GG41" s="90"/>
      <c r="GH41" s="90"/>
      <c r="GI41" s="90"/>
      <c r="GJ41" s="90"/>
      <c r="GK41" s="90"/>
      <c r="GL41" s="90"/>
      <c r="GM41" s="90"/>
      <c r="GN41" s="90"/>
      <c r="GO41" s="90"/>
      <c r="GP41" s="90"/>
      <c r="GQ41" s="90"/>
      <c r="GR41" s="90"/>
      <c r="GS41" s="90"/>
      <c r="GT41" s="90"/>
      <c r="GU41" s="90"/>
      <c r="GV41" s="90"/>
      <c r="GW41" s="90"/>
      <c r="GX41" s="90"/>
      <c r="GY41" s="90"/>
      <c r="GZ41" s="90"/>
      <c r="HA41" s="90"/>
      <c r="HB41" s="90"/>
      <c r="HC41" s="90"/>
      <c r="HD41" s="90"/>
      <c r="HE41" s="90"/>
      <c r="HF41" s="90"/>
      <c r="HG41" s="90"/>
      <c r="HH41" s="90"/>
      <c r="HI41" s="90"/>
      <c r="HJ41" s="90"/>
      <c r="HK41" s="90"/>
      <c r="HL41" s="90"/>
      <c r="HM41" s="90"/>
      <c r="HN41" s="90"/>
      <c r="HO41" s="90"/>
      <c r="HP41" s="90"/>
      <c r="HQ41" s="90"/>
      <c r="HR41" s="90"/>
      <c r="HS41" s="90"/>
      <c r="HT41" s="90"/>
      <c r="HU41" s="90"/>
      <c r="HV41" s="90"/>
      <c r="HW41" s="90"/>
      <c r="HX41" s="90"/>
      <c r="HY41" s="90"/>
      <c r="HZ41" s="90"/>
      <c r="IA41" s="90"/>
      <c r="IB41" s="90"/>
      <c r="IC41" s="90"/>
      <c r="ID41" s="90"/>
      <c r="IE41" s="90"/>
      <c r="IF41" s="90"/>
      <c r="IG41" s="90"/>
      <c r="IH41" s="90"/>
      <c r="II41" s="90"/>
      <c r="IJ41" s="90"/>
      <c r="IK41" s="90"/>
      <c r="IL41" s="90"/>
      <c r="IM41" s="90"/>
      <c r="IN41" s="90"/>
      <c r="IO41" s="90"/>
      <c r="IP41" s="90"/>
      <c r="IQ41" s="90"/>
      <c r="IR41" s="90"/>
      <c r="IS41" s="90"/>
      <c r="IT41" s="90"/>
      <c r="IU41" s="90"/>
      <c r="IV41" s="90"/>
    </row>
    <row r="42" spans="1:256" s="91" customFormat="1">
      <c r="A42" s="67"/>
      <c r="B42" s="92"/>
      <c r="C42" s="85"/>
      <c r="D42" s="90"/>
      <c r="E42" s="89"/>
      <c r="F42" s="89"/>
      <c r="G42" s="89"/>
      <c r="H42" s="89"/>
      <c r="I42" s="89"/>
      <c r="J42" s="89"/>
      <c r="K42" s="90"/>
      <c r="L42" s="90"/>
      <c r="M42" s="89"/>
      <c r="N42" s="89"/>
      <c r="O42" s="89"/>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c r="DG42" s="90"/>
      <c r="DH42" s="90"/>
      <c r="DI42" s="90"/>
      <c r="DJ42" s="90"/>
      <c r="DK42" s="90"/>
      <c r="DL42" s="90"/>
      <c r="DM42" s="90"/>
      <c r="DN42" s="90"/>
      <c r="DO42" s="90"/>
      <c r="DP42" s="90"/>
      <c r="DQ42" s="90"/>
      <c r="DR42" s="90"/>
      <c r="DS42" s="90"/>
      <c r="DT42" s="90"/>
      <c r="DU42" s="90"/>
      <c r="DV42" s="90"/>
      <c r="DW42" s="90"/>
      <c r="DX42" s="90"/>
      <c r="DY42" s="90"/>
      <c r="DZ42" s="90"/>
      <c r="EA42" s="90"/>
      <c r="EB42" s="90"/>
      <c r="EC42" s="90"/>
      <c r="ED42" s="90"/>
      <c r="EE42" s="90"/>
      <c r="EF42" s="90"/>
      <c r="EG42" s="90"/>
      <c r="EH42" s="90"/>
      <c r="EI42" s="90"/>
      <c r="EJ42" s="90"/>
      <c r="EK42" s="90"/>
      <c r="EL42" s="90"/>
      <c r="EM42" s="90"/>
      <c r="EN42" s="90"/>
      <c r="EO42" s="90"/>
      <c r="EP42" s="90"/>
      <c r="EQ42" s="90"/>
      <c r="ER42" s="90"/>
      <c r="ES42" s="90"/>
      <c r="ET42" s="90"/>
      <c r="EU42" s="90"/>
      <c r="EV42" s="90"/>
      <c r="EW42" s="90"/>
      <c r="EX42" s="90"/>
      <c r="EY42" s="90"/>
      <c r="EZ42" s="90"/>
      <c r="FA42" s="90"/>
      <c r="FB42" s="90"/>
      <c r="FC42" s="90"/>
      <c r="FD42" s="90"/>
      <c r="FE42" s="90"/>
      <c r="FF42" s="90"/>
      <c r="FG42" s="90"/>
      <c r="FH42" s="90"/>
      <c r="FI42" s="90"/>
      <c r="FJ42" s="90"/>
      <c r="FK42" s="90"/>
      <c r="FL42" s="90"/>
      <c r="FM42" s="90"/>
      <c r="FN42" s="90"/>
      <c r="FO42" s="90"/>
      <c r="FP42" s="90"/>
      <c r="FQ42" s="90"/>
      <c r="FR42" s="90"/>
      <c r="FS42" s="90"/>
      <c r="FT42" s="90"/>
      <c r="FU42" s="90"/>
      <c r="FV42" s="90"/>
      <c r="FW42" s="90"/>
      <c r="FX42" s="90"/>
      <c r="FY42" s="90"/>
      <c r="FZ42" s="90"/>
      <c r="GA42" s="90"/>
      <c r="GB42" s="90"/>
      <c r="GC42" s="90"/>
      <c r="GD42" s="90"/>
      <c r="GE42" s="90"/>
      <c r="GF42" s="90"/>
      <c r="GG42" s="90"/>
      <c r="GH42" s="90"/>
      <c r="GI42" s="90"/>
      <c r="GJ42" s="90"/>
      <c r="GK42" s="90"/>
      <c r="GL42" s="90"/>
      <c r="GM42" s="90"/>
      <c r="GN42" s="90"/>
      <c r="GO42" s="90"/>
      <c r="GP42" s="90"/>
      <c r="GQ42" s="90"/>
      <c r="GR42" s="90"/>
      <c r="GS42" s="90"/>
      <c r="GT42" s="90"/>
      <c r="GU42" s="90"/>
      <c r="GV42" s="90"/>
      <c r="GW42" s="90"/>
      <c r="GX42" s="90"/>
      <c r="GY42" s="90"/>
      <c r="GZ42" s="90"/>
      <c r="HA42" s="90"/>
      <c r="HB42" s="90"/>
      <c r="HC42" s="90"/>
      <c r="HD42" s="90"/>
      <c r="HE42" s="90"/>
      <c r="HF42" s="90"/>
      <c r="HG42" s="90"/>
      <c r="HH42" s="90"/>
      <c r="HI42" s="90"/>
      <c r="HJ42" s="90"/>
      <c r="HK42" s="90"/>
      <c r="HL42" s="90"/>
      <c r="HM42" s="90"/>
      <c r="HN42" s="90"/>
      <c r="HO42" s="90"/>
      <c r="HP42" s="90"/>
      <c r="HQ42" s="90"/>
      <c r="HR42" s="90"/>
      <c r="HS42" s="90"/>
      <c r="HT42" s="90"/>
      <c r="HU42" s="90"/>
      <c r="HV42" s="90"/>
      <c r="HW42" s="90"/>
      <c r="HX42" s="90"/>
      <c r="HY42" s="90"/>
      <c r="HZ42" s="90"/>
      <c r="IA42" s="90"/>
      <c r="IB42" s="90"/>
      <c r="IC42" s="90"/>
      <c r="ID42" s="90"/>
      <c r="IE42" s="90"/>
      <c r="IF42" s="90"/>
      <c r="IG42" s="90"/>
      <c r="IH42" s="90"/>
      <c r="II42" s="90"/>
      <c r="IJ42" s="90"/>
      <c r="IK42" s="90"/>
      <c r="IL42" s="90"/>
      <c r="IM42" s="90"/>
      <c r="IN42" s="90"/>
      <c r="IO42" s="90"/>
      <c r="IP42" s="90"/>
      <c r="IQ42" s="90"/>
      <c r="IR42" s="90"/>
      <c r="IS42" s="90"/>
      <c r="IT42" s="90"/>
      <c r="IU42" s="90"/>
      <c r="IV42" s="90"/>
    </row>
    <row r="43" spans="1:256" s="91" customFormat="1">
      <c r="A43" s="109" t="s">
        <v>250</v>
      </c>
      <c r="B43" s="109"/>
      <c r="C43" s="109"/>
      <c r="D43" s="109"/>
      <c r="E43" s="109"/>
      <c r="F43" s="109"/>
      <c r="G43" s="109"/>
      <c r="H43" s="89"/>
      <c r="I43" s="89"/>
      <c r="J43" s="89"/>
      <c r="K43" s="90"/>
      <c r="L43" s="90"/>
      <c r="M43" s="89"/>
      <c r="N43" s="89"/>
      <c r="O43" s="89"/>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0"/>
      <c r="CO43" s="90"/>
      <c r="CP43" s="90"/>
      <c r="CQ43" s="90"/>
      <c r="CR43" s="90"/>
      <c r="CS43" s="90"/>
      <c r="CT43" s="90"/>
      <c r="CU43" s="90"/>
      <c r="CV43" s="90"/>
      <c r="CW43" s="90"/>
      <c r="CX43" s="90"/>
      <c r="CY43" s="90"/>
      <c r="CZ43" s="90"/>
      <c r="DA43" s="90"/>
      <c r="DB43" s="90"/>
      <c r="DC43" s="90"/>
      <c r="DD43" s="90"/>
      <c r="DE43" s="90"/>
      <c r="DF43" s="90"/>
      <c r="DG43" s="90"/>
      <c r="DH43" s="90"/>
      <c r="DI43" s="90"/>
      <c r="DJ43" s="90"/>
      <c r="DK43" s="90"/>
      <c r="DL43" s="90"/>
      <c r="DM43" s="90"/>
      <c r="DN43" s="90"/>
      <c r="DO43" s="90"/>
      <c r="DP43" s="90"/>
      <c r="DQ43" s="90"/>
      <c r="DR43" s="90"/>
      <c r="DS43" s="90"/>
      <c r="DT43" s="90"/>
      <c r="DU43" s="90"/>
      <c r="DV43" s="90"/>
      <c r="DW43" s="90"/>
      <c r="DX43" s="90"/>
      <c r="DY43" s="90"/>
      <c r="DZ43" s="90"/>
      <c r="EA43" s="90"/>
      <c r="EB43" s="90"/>
      <c r="EC43" s="90"/>
      <c r="ED43" s="90"/>
      <c r="EE43" s="90"/>
      <c r="EF43" s="90"/>
      <c r="EG43" s="90"/>
      <c r="EH43" s="90"/>
      <c r="EI43" s="90"/>
      <c r="EJ43" s="90"/>
      <c r="EK43" s="90"/>
      <c r="EL43" s="90"/>
      <c r="EM43" s="90"/>
      <c r="EN43" s="90"/>
      <c r="EO43" s="90"/>
      <c r="EP43" s="90"/>
      <c r="EQ43" s="90"/>
      <c r="ER43" s="90"/>
      <c r="ES43" s="90"/>
      <c r="ET43" s="90"/>
      <c r="EU43" s="90"/>
      <c r="EV43" s="90"/>
      <c r="EW43" s="90"/>
      <c r="EX43" s="90"/>
      <c r="EY43" s="90"/>
      <c r="EZ43" s="90"/>
      <c r="FA43" s="90"/>
      <c r="FB43" s="90"/>
      <c r="FC43" s="90"/>
      <c r="FD43" s="90"/>
      <c r="FE43" s="90"/>
      <c r="FF43" s="90"/>
      <c r="FG43" s="90"/>
      <c r="FH43" s="90"/>
      <c r="FI43" s="90"/>
      <c r="FJ43" s="90"/>
      <c r="FK43" s="90"/>
      <c r="FL43" s="90"/>
      <c r="FM43" s="90"/>
      <c r="FN43" s="90"/>
      <c r="FO43" s="90"/>
      <c r="FP43" s="90"/>
      <c r="FQ43" s="90"/>
      <c r="FR43" s="90"/>
      <c r="FS43" s="90"/>
      <c r="FT43" s="90"/>
      <c r="FU43" s="90"/>
      <c r="FV43" s="90"/>
      <c r="FW43" s="90"/>
      <c r="FX43" s="90"/>
      <c r="FY43" s="90"/>
      <c r="FZ43" s="90"/>
      <c r="GA43" s="90"/>
      <c r="GB43" s="90"/>
      <c r="GC43" s="90"/>
      <c r="GD43" s="90"/>
      <c r="GE43" s="90"/>
      <c r="GF43" s="90"/>
      <c r="GG43" s="90"/>
      <c r="GH43" s="90"/>
      <c r="GI43" s="90"/>
      <c r="GJ43" s="90"/>
      <c r="GK43" s="90"/>
      <c r="GL43" s="90"/>
      <c r="GM43" s="90"/>
      <c r="GN43" s="90"/>
      <c r="GO43" s="90"/>
      <c r="GP43" s="90"/>
      <c r="GQ43" s="90"/>
      <c r="GR43" s="90"/>
      <c r="GS43" s="90"/>
      <c r="GT43" s="90"/>
      <c r="GU43" s="90"/>
      <c r="GV43" s="90"/>
      <c r="GW43" s="90"/>
      <c r="GX43" s="90"/>
      <c r="GY43" s="90"/>
      <c r="GZ43" s="90"/>
      <c r="HA43" s="90"/>
      <c r="HB43" s="90"/>
      <c r="HC43" s="90"/>
      <c r="HD43" s="90"/>
      <c r="HE43" s="90"/>
      <c r="HF43" s="90"/>
      <c r="HG43" s="90"/>
      <c r="HH43" s="90"/>
      <c r="HI43" s="90"/>
      <c r="HJ43" s="90"/>
      <c r="HK43" s="90"/>
      <c r="HL43" s="90"/>
      <c r="HM43" s="90"/>
      <c r="HN43" s="90"/>
      <c r="HO43" s="90"/>
      <c r="HP43" s="90"/>
      <c r="HQ43" s="90"/>
      <c r="HR43" s="90"/>
      <c r="HS43" s="90"/>
      <c r="HT43" s="90"/>
      <c r="HU43" s="90"/>
      <c r="HV43" s="90"/>
      <c r="HW43" s="90"/>
      <c r="HX43" s="90"/>
      <c r="HY43" s="90"/>
      <c r="HZ43" s="90"/>
      <c r="IA43" s="90"/>
      <c r="IB43" s="90"/>
      <c r="IC43" s="90"/>
      <c r="ID43" s="90"/>
      <c r="IE43" s="90"/>
      <c r="IF43" s="90"/>
      <c r="IG43" s="90"/>
      <c r="IH43" s="90"/>
      <c r="II43" s="90"/>
      <c r="IJ43" s="90"/>
      <c r="IK43" s="90"/>
      <c r="IL43" s="90"/>
      <c r="IM43" s="90"/>
      <c r="IN43" s="90"/>
      <c r="IO43" s="90"/>
      <c r="IP43" s="90"/>
      <c r="IQ43" s="90"/>
      <c r="IR43" s="90"/>
      <c r="IS43" s="90"/>
      <c r="IT43" s="90"/>
      <c r="IU43" s="90"/>
      <c r="IV43" s="90"/>
    </row>
    <row r="44" spans="1:256" s="91" customFormat="1" ht="29.25" customHeight="1">
      <c r="A44" s="107" t="s">
        <v>251</v>
      </c>
      <c r="B44" s="107"/>
      <c r="C44" s="107"/>
      <c r="D44" s="107"/>
      <c r="E44" s="107"/>
      <c r="F44" s="107"/>
      <c r="G44" s="107"/>
      <c r="H44" s="89"/>
      <c r="I44" s="89"/>
      <c r="J44" s="89"/>
      <c r="K44" s="90"/>
      <c r="L44" s="90"/>
      <c r="M44" s="89"/>
      <c r="N44" s="89"/>
      <c r="O44" s="89"/>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0"/>
      <c r="CO44" s="90"/>
      <c r="CP44" s="90"/>
      <c r="CQ44" s="90"/>
      <c r="CR44" s="90"/>
      <c r="CS44" s="90"/>
      <c r="CT44" s="90"/>
      <c r="CU44" s="90"/>
      <c r="CV44" s="90"/>
      <c r="CW44" s="90"/>
      <c r="CX44" s="90"/>
      <c r="CY44" s="90"/>
      <c r="CZ44" s="90"/>
      <c r="DA44" s="90"/>
      <c r="DB44" s="90"/>
      <c r="DC44" s="90"/>
      <c r="DD44" s="90"/>
      <c r="DE44" s="90"/>
      <c r="DF44" s="90"/>
      <c r="DG44" s="90"/>
      <c r="DH44" s="90"/>
      <c r="DI44" s="90"/>
      <c r="DJ44" s="90"/>
      <c r="DK44" s="90"/>
      <c r="DL44" s="90"/>
      <c r="DM44" s="90"/>
      <c r="DN44" s="90"/>
      <c r="DO44" s="90"/>
      <c r="DP44" s="90"/>
      <c r="DQ44" s="90"/>
      <c r="DR44" s="90"/>
      <c r="DS44" s="90"/>
      <c r="DT44" s="90"/>
      <c r="DU44" s="90"/>
      <c r="DV44" s="90"/>
      <c r="DW44" s="90"/>
      <c r="DX44" s="90"/>
      <c r="DY44" s="90"/>
      <c r="DZ44" s="90"/>
      <c r="EA44" s="90"/>
      <c r="EB44" s="90"/>
      <c r="EC44" s="90"/>
      <c r="ED44" s="90"/>
      <c r="EE44" s="90"/>
      <c r="EF44" s="90"/>
      <c r="EG44" s="90"/>
      <c r="EH44" s="90"/>
      <c r="EI44" s="90"/>
      <c r="EJ44" s="90"/>
      <c r="EK44" s="90"/>
      <c r="EL44" s="90"/>
      <c r="EM44" s="90"/>
      <c r="EN44" s="90"/>
      <c r="EO44" s="90"/>
      <c r="EP44" s="90"/>
      <c r="EQ44" s="90"/>
      <c r="ER44" s="90"/>
      <c r="ES44" s="90"/>
      <c r="ET44" s="90"/>
      <c r="EU44" s="90"/>
      <c r="EV44" s="90"/>
      <c r="EW44" s="90"/>
      <c r="EX44" s="90"/>
      <c r="EY44" s="90"/>
      <c r="EZ44" s="90"/>
      <c r="FA44" s="90"/>
      <c r="FB44" s="90"/>
      <c r="FC44" s="90"/>
      <c r="FD44" s="90"/>
      <c r="FE44" s="90"/>
      <c r="FF44" s="90"/>
      <c r="FG44" s="90"/>
      <c r="FH44" s="90"/>
      <c r="FI44" s="90"/>
      <c r="FJ44" s="90"/>
      <c r="FK44" s="90"/>
      <c r="FL44" s="90"/>
      <c r="FM44" s="90"/>
      <c r="FN44" s="90"/>
      <c r="FO44" s="90"/>
      <c r="FP44" s="90"/>
      <c r="FQ44" s="90"/>
      <c r="FR44" s="90"/>
      <c r="FS44" s="90"/>
      <c r="FT44" s="90"/>
      <c r="FU44" s="90"/>
      <c r="FV44" s="90"/>
      <c r="FW44" s="90"/>
      <c r="FX44" s="90"/>
      <c r="FY44" s="90"/>
      <c r="FZ44" s="90"/>
      <c r="GA44" s="90"/>
      <c r="GB44" s="90"/>
      <c r="GC44" s="90"/>
      <c r="GD44" s="90"/>
      <c r="GE44" s="90"/>
      <c r="GF44" s="90"/>
      <c r="GG44" s="90"/>
      <c r="GH44" s="90"/>
      <c r="GI44" s="90"/>
      <c r="GJ44" s="90"/>
      <c r="GK44" s="90"/>
      <c r="GL44" s="90"/>
      <c r="GM44" s="90"/>
      <c r="GN44" s="90"/>
      <c r="GO44" s="90"/>
      <c r="GP44" s="90"/>
      <c r="GQ44" s="90"/>
      <c r="GR44" s="90"/>
      <c r="GS44" s="90"/>
      <c r="GT44" s="90"/>
      <c r="GU44" s="90"/>
      <c r="GV44" s="90"/>
      <c r="GW44" s="90"/>
      <c r="GX44" s="90"/>
      <c r="GY44" s="90"/>
      <c r="GZ44" s="90"/>
      <c r="HA44" s="90"/>
      <c r="HB44" s="90"/>
      <c r="HC44" s="90"/>
      <c r="HD44" s="90"/>
      <c r="HE44" s="90"/>
      <c r="HF44" s="90"/>
      <c r="HG44" s="90"/>
      <c r="HH44" s="90"/>
      <c r="HI44" s="90"/>
      <c r="HJ44" s="90"/>
      <c r="HK44" s="90"/>
      <c r="HL44" s="90"/>
      <c r="HM44" s="90"/>
      <c r="HN44" s="90"/>
      <c r="HO44" s="90"/>
      <c r="HP44" s="90"/>
      <c r="HQ44" s="90"/>
      <c r="HR44" s="90"/>
      <c r="HS44" s="90"/>
      <c r="HT44" s="90"/>
      <c r="HU44" s="90"/>
      <c r="HV44" s="90"/>
      <c r="HW44" s="90"/>
      <c r="HX44" s="90"/>
      <c r="HY44" s="90"/>
      <c r="HZ44" s="90"/>
      <c r="IA44" s="90"/>
      <c r="IB44" s="90"/>
      <c r="IC44" s="90"/>
      <c r="ID44" s="90"/>
      <c r="IE44" s="90"/>
      <c r="IF44" s="90"/>
      <c r="IG44" s="90"/>
      <c r="IH44" s="90"/>
      <c r="II44" s="90"/>
      <c r="IJ44" s="90"/>
      <c r="IK44" s="90"/>
      <c r="IL44" s="90"/>
      <c r="IM44" s="90"/>
      <c r="IN44" s="90"/>
      <c r="IO44" s="90"/>
      <c r="IP44" s="90"/>
      <c r="IQ44" s="90"/>
      <c r="IR44" s="90"/>
      <c r="IS44" s="90"/>
      <c r="IT44" s="90"/>
      <c r="IU44" s="90"/>
      <c r="IV44" s="90"/>
    </row>
    <row r="45" spans="1:256" s="91" customFormat="1" ht="27.75" customHeight="1">
      <c r="A45" s="107" t="s">
        <v>252</v>
      </c>
      <c r="B45" s="107"/>
      <c r="C45" s="107"/>
      <c r="D45" s="107"/>
      <c r="E45" s="107"/>
      <c r="F45" s="107"/>
      <c r="G45" s="107"/>
      <c r="H45" s="89"/>
      <c r="I45" s="89"/>
      <c r="J45" s="89"/>
      <c r="K45" s="90"/>
      <c r="L45" s="90"/>
      <c r="M45" s="89"/>
      <c r="N45" s="89"/>
      <c r="O45" s="89"/>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c r="CB45" s="90"/>
      <c r="CC45" s="90"/>
      <c r="CD45" s="90"/>
      <c r="CE45" s="90"/>
      <c r="CF45" s="90"/>
      <c r="CG45" s="90"/>
      <c r="CH45" s="90"/>
      <c r="CI45" s="90"/>
      <c r="CJ45" s="90"/>
      <c r="CK45" s="90"/>
      <c r="CL45" s="90"/>
      <c r="CM45" s="90"/>
      <c r="CN45" s="90"/>
      <c r="CO45" s="90"/>
      <c r="CP45" s="90"/>
      <c r="CQ45" s="90"/>
      <c r="CR45" s="90"/>
      <c r="CS45" s="90"/>
      <c r="CT45" s="90"/>
      <c r="CU45" s="90"/>
      <c r="CV45" s="90"/>
      <c r="CW45" s="90"/>
      <c r="CX45" s="90"/>
      <c r="CY45" s="90"/>
      <c r="CZ45" s="90"/>
      <c r="DA45" s="90"/>
      <c r="DB45" s="90"/>
      <c r="DC45" s="90"/>
      <c r="DD45" s="90"/>
      <c r="DE45" s="90"/>
      <c r="DF45" s="90"/>
      <c r="DG45" s="90"/>
      <c r="DH45" s="90"/>
      <c r="DI45" s="90"/>
      <c r="DJ45" s="90"/>
      <c r="DK45" s="90"/>
      <c r="DL45" s="90"/>
      <c r="DM45" s="90"/>
      <c r="DN45" s="90"/>
      <c r="DO45" s="90"/>
      <c r="DP45" s="90"/>
      <c r="DQ45" s="90"/>
      <c r="DR45" s="90"/>
      <c r="DS45" s="90"/>
      <c r="DT45" s="90"/>
      <c r="DU45" s="90"/>
      <c r="DV45" s="90"/>
      <c r="DW45" s="90"/>
      <c r="DX45" s="90"/>
      <c r="DY45" s="90"/>
      <c r="DZ45" s="90"/>
      <c r="EA45" s="90"/>
      <c r="EB45" s="90"/>
      <c r="EC45" s="90"/>
      <c r="ED45" s="90"/>
      <c r="EE45" s="90"/>
      <c r="EF45" s="90"/>
      <c r="EG45" s="90"/>
      <c r="EH45" s="90"/>
      <c r="EI45" s="90"/>
      <c r="EJ45" s="90"/>
      <c r="EK45" s="90"/>
      <c r="EL45" s="90"/>
      <c r="EM45" s="90"/>
      <c r="EN45" s="90"/>
      <c r="EO45" s="90"/>
      <c r="EP45" s="90"/>
      <c r="EQ45" s="90"/>
      <c r="ER45" s="90"/>
      <c r="ES45" s="90"/>
      <c r="ET45" s="90"/>
      <c r="EU45" s="90"/>
      <c r="EV45" s="90"/>
      <c r="EW45" s="90"/>
      <c r="EX45" s="90"/>
      <c r="EY45" s="90"/>
      <c r="EZ45" s="90"/>
      <c r="FA45" s="90"/>
      <c r="FB45" s="90"/>
      <c r="FC45" s="90"/>
      <c r="FD45" s="90"/>
      <c r="FE45" s="90"/>
      <c r="FF45" s="90"/>
      <c r="FG45" s="90"/>
      <c r="FH45" s="90"/>
      <c r="FI45" s="90"/>
      <c r="FJ45" s="90"/>
      <c r="FK45" s="90"/>
      <c r="FL45" s="90"/>
      <c r="FM45" s="90"/>
      <c r="FN45" s="90"/>
      <c r="FO45" s="90"/>
      <c r="FP45" s="90"/>
      <c r="FQ45" s="90"/>
      <c r="FR45" s="90"/>
      <c r="FS45" s="90"/>
      <c r="FT45" s="90"/>
      <c r="FU45" s="90"/>
      <c r="FV45" s="90"/>
      <c r="FW45" s="90"/>
      <c r="FX45" s="90"/>
      <c r="FY45" s="90"/>
      <c r="FZ45" s="90"/>
      <c r="GA45" s="90"/>
      <c r="GB45" s="90"/>
      <c r="GC45" s="90"/>
      <c r="GD45" s="90"/>
      <c r="GE45" s="90"/>
      <c r="GF45" s="90"/>
      <c r="GG45" s="90"/>
      <c r="GH45" s="90"/>
      <c r="GI45" s="90"/>
      <c r="GJ45" s="90"/>
      <c r="GK45" s="90"/>
      <c r="GL45" s="90"/>
      <c r="GM45" s="90"/>
      <c r="GN45" s="90"/>
      <c r="GO45" s="90"/>
      <c r="GP45" s="90"/>
      <c r="GQ45" s="90"/>
      <c r="GR45" s="90"/>
      <c r="GS45" s="90"/>
      <c r="GT45" s="90"/>
      <c r="GU45" s="90"/>
      <c r="GV45" s="90"/>
      <c r="GW45" s="90"/>
      <c r="GX45" s="90"/>
      <c r="GY45" s="90"/>
      <c r="GZ45" s="90"/>
      <c r="HA45" s="90"/>
      <c r="HB45" s="90"/>
      <c r="HC45" s="90"/>
      <c r="HD45" s="90"/>
      <c r="HE45" s="90"/>
      <c r="HF45" s="90"/>
      <c r="HG45" s="90"/>
      <c r="HH45" s="90"/>
      <c r="HI45" s="90"/>
      <c r="HJ45" s="90"/>
      <c r="HK45" s="90"/>
      <c r="HL45" s="90"/>
      <c r="HM45" s="90"/>
      <c r="HN45" s="90"/>
      <c r="HO45" s="90"/>
      <c r="HP45" s="90"/>
      <c r="HQ45" s="90"/>
      <c r="HR45" s="90"/>
      <c r="HS45" s="90"/>
      <c r="HT45" s="90"/>
      <c r="HU45" s="90"/>
      <c r="HV45" s="90"/>
      <c r="HW45" s="90"/>
      <c r="HX45" s="90"/>
      <c r="HY45" s="90"/>
      <c r="HZ45" s="90"/>
      <c r="IA45" s="90"/>
      <c r="IB45" s="90"/>
      <c r="IC45" s="90"/>
      <c r="ID45" s="90"/>
      <c r="IE45" s="90"/>
      <c r="IF45" s="90"/>
      <c r="IG45" s="90"/>
      <c r="IH45" s="90"/>
      <c r="II45" s="90"/>
      <c r="IJ45" s="90"/>
      <c r="IK45" s="90"/>
      <c r="IL45" s="90"/>
      <c r="IM45" s="90"/>
      <c r="IN45" s="90"/>
      <c r="IO45" s="90"/>
      <c r="IP45" s="90"/>
      <c r="IQ45" s="90"/>
      <c r="IR45" s="90"/>
      <c r="IS45" s="90"/>
      <c r="IT45" s="90"/>
      <c r="IU45" s="90"/>
      <c r="IV45" s="90"/>
    </row>
    <row r="46" spans="1:256" s="91" customFormat="1" ht="30" customHeight="1">
      <c r="A46" s="107" t="s">
        <v>253</v>
      </c>
      <c r="B46" s="107"/>
      <c r="C46" s="107"/>
      <c r="D46" s="107"/>
      <c r="E46" s="107"/>
      <c r="F46" s="107"/>
      <c r="G46" s="107"/>
      <c r="H46" s="89"/>
      <c r="I46" s="89"/>
      <c r="J46" s="89"/>
      <c r="K46" s="90"/>
      <c r="L46" s="90"/>
      <c r="M46" s="89"/>
      <c r="N46" s="89"/>
      <c r="O46" s="89"/>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0"/>
      <c r="CB46" s="90"/>
      <c r="CC46" s="90"/>
      <c r="CD46" s="90"/>
      <c r="CE46" s="90"/>
      <c r="CF46" s="90"/>
      <c r="CG46" s="90"/>
      <c r="CH46" s="90"/>
      <c r="CI46" s="90"/>
      <c r="CJ46" s="90"/>
      <c r="CK46" s="90"/>
      <c r="CL46" s="90"/>
      <c r="CM46" s="90"/>
      <c r="CN46" s="90"/>
      <c r="CO46" s="90"/>
      <c r="CP46" s="90"/>
      <c r="CQ46" s="90"/>
      <c r="CR46" s="90"/>
      <c r="CS46" s="90"/>
      <c r="CT46" s="90"/>
      <c r="CU46" s="90"/>
      <c r="CV46" s="90"/>
      <c r="CW46" s="90"/>
      <c r="CX46" s="90"/>
      <c r="CY46" s="90"/>
      <c r="CZ46" s="90"/>
      <c r="DA46" s="90"/>
      <c r="DB46" s="90"/>
      <c r="DC46" s="90"/>
      <c r="DD46" s="90"/>
      <c r="DE46" s="90"/>
      <c r="DF46" s="90"/>
      <c r="DG46" s="90"/>
      <c r="DH46" s="90"/>
      <c r="DI46" s="90"/>
      <c r="DJ46" s="90"/>
      <c r="DK46" s="90"/>
      <c r="DL46" s="90"/>
      <c r="DM46" s="90"/>
      <c r="DN46" s="90"/>
      <c r="DO46" s="90"/>
      <c r="DP46" s="90"/>
      <c r="DQ46" s="90"/>
      <c r="DR46" s="90"/>
      <c r="DS46" s="90"/>
      <c r="DT46" s="90"/>
      <c r="DU46" s="90"/>
      <c r="DV46" s="90"/>
      <c r="DW46" s="90"/>
      <c r="DX46" s="90"/>
      <c r="DY46" s="90"/>
      <c r="DZ46" s="90"/>
      <c r="EA46" s="90"/>
      <c r="EB46" s="90"/>
      <c r="EC46" s="90"/>
      <c r="ED46" s="90"/>
      <c r="EE46" s="90"/>
      <c r="EF46" s="90"/>
      <c r="EG46" s="90"/>
      <c r="EH46" s="90"/>
      <c r="EI46" s="90"/>
      <c r="EJ46" s="90"/>
      <c r="EK46" s="90"/>
      <c r="EL46" s="90"/>
      <c r="EM46" s="90"/>
      <c r="EN46" s="90"/>
      <c r="EO46" s="90"/>
      <c r="EP46" s="90"/>
      <c r="EQ46" s="90"/>
      <c r="ER46" s="90"/>
      <c r="ES46" s="90"/>
      <c r="ET46" s="90"/>
      <c r="EU46" s="90"/>
      <c r="EV46" s="90"/>
      <c r="EW46" s="90"/>
      <c r="EX46" s="90"/>
      <c r="EY46" s="90"/>
      <c r="EZ46" s="90"/>
      <c r="FA46" s="90"/>
      <c r="FB46" s="90"/>
      <c r="FC46" s="90"/>
      <c r="FD46" s="90"/>
      <c r="FE46" s="90"/>
      <c r="FF46" s="90"/>
      <c r="FG46" s="90"/>
      <c r="FH46" s="90"/>
      <c r="FI46" s="90"/>
      <c r="FJ46" s="90"/>
      <c r="FK46" s="90"/>
      <c r="FL46" s="90"/>
      <c r="FM46" s="90"/>
      <c r="FN46" s="90"/>
      <c r="FO46" s="90"/>
      <c r="FP46" s="90"/>
      <c r="FQ46" s="90"/>
      <c r="FR46" s="90"/>
      <c r="FS46" s="90"/>
      <c r="FT46" s="90"/>
      <c r="FU46" s="90"/>
      <c r="FV46" s="90"/>
      <c r="FW46" s="90"/>
      <c r="FX46" s="90"/>
      <c r="FY46" s="90"/>
      <c r="FZ46" s="90"/>
      <c r="GA46" s="90"/>
      <c r="GB46" s="90"/>
      <c r="GC46" s="90"/>
      <c r="GD46" s="90"/>
      <c r="GE46" s="90"/>
      <c r="GF46" s="90"/>
      <c r="GG46" s="90"/>
      <c r="GH46" s="90"/>
      <c r="GI46" s="90"/>
      <c r="GJ46" s="90"/>
      <c r="GK46" s="90"/>
      <c r="GL46" s="90"/>
      <c r="GM46" s="90"/>
      <c r="GN46" s="90"/>
      <c r="GO46" s="90"/>
      <c r="GP46" s="90"/>
      <c r="GQ46" s="90"/>
      <c r="GR46" s="90"/>
      <c r="GS46" s="90"/>
      <c r="GT46" s="90"/>
      <c r="GU46" s="90"/>
      <c r="GV46" s="90"/>
      <c r="GW46" s="90"/>
      <c r="GX46" s="90"/>
      <c r="GY46" s="90"/>
      <c r="GZ46" s="90"/>
      <c r="HA46" s="90"/>
      <c r="HB46" s="90"/>
      <c r="HC46" s="90"/>
      <c r="HD46" s="90"/>
      <c r="HE46" s="90"/>
      <c r="HF46" s="90"/>
      <c r="HG46" s="90"/>
      <c r="HH46" s="90"/>
      <c r="HI46" s="90"/>
      <c r="HJ46" s="90"/>
      <c r="HK46" s="90"/>
      <c r="HL46" s="90"/>
      <c r="HM46" s="90"/>
      <c r="HN46" s="90"/>
      <c r="HO46" s="90"/>
      <c r="HP46" s="90"/>
      <c r="HQ46" s="90"/>
      <c r="HR46" s="90"/>
      <c r="HS46" s="90"/>
      <c r="HT46" s="90"/>
      <c r="HU46" s="90"/>
      <c r="HV46" s="90"/>
      <c r="HW46" s="90"/>
      <c r="HX46" s="90"/>
      <c r="HY46" s="90"/>
      <c r="HZ46" s="90"/>
      <c r="IA46" s="90"/>
      <c r="IB46" s="90"/>
      <c r="IC46" s="90"/>
      <c r="ID46" s="90"/>
      <c r="IE46" s="90"/>
      <c r="IF46" s="90"/>
      <c r="IG46" s="90"/>
      <c r="IH46" s="90"/>
      <c r="II46" s="90"/>
      <c r="IJ46" s="90"/>
      <c r="IK46" s="90"/>
      <c r="IL46" s="90"/>
      <c r="IM46" s="90"/>
      <c r="IN46" s="90"/>
      <c r="IO46" s="90"/>
      <c r="IP46" s="90"/>
      <c r="IQ46" s="90"/>
      <c r="IR46" s="90"/>
      <c r="IS46" s="90"/>
      <c r="IT46" s="90"/>
      <c r="IU46" s="90"/>
      <c r="IV46" s="90"/>
    </row>
    <row r="47" spans="1:256" s="91" customFormat="1" ht="30" customHeight="1">
      <c r="A47" s="107" t="s">
        <v>254</v>
      </c>
      <c r="B47" s="107"/>
      <c r="C47" s="107"/>
      <c r="D47" s="107"/>
      <c r="E47" s="107"/>
      <c r="F47" s="107"/>
      <c r="G47" s="107"/>
      <c r="H47" s="89"/>
      <c r="I47" s="89"/>
      <c r="J47" s="89"/>
      <c r="K47" s="90"/>
      <c r="L47" s="90"/>
      <c r="M47" s="89"/>
      <c r="N47" s="89"/>
      <c r="O47" s="89"/>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0"/>
      <c r="BR47" s="90"/>
      <c r="BS47" s="90"/>
      <c r="BT47" s="90"/>
      <c r="BU47" s="90"/>
      <c r="BV47" s="90"/>
      <c r="BW47" s="90"/>
      <c r="BX47" s="90"/>
      <c r="BY47" s="90"/>
      <c r="BZ47" s="90"/>
      <c r="CA47" s="90"/>
      <c r="CB47" s="90"/>
      <c r="CC47" s="90"/>
      <c r="CD47" s="90"/>
      <c r="CE47" s="90"/>
      <c r="CF47" s="90"/>
      <c r="CG47" s="90"/>
      <c r="CH47" s="90"/>
      <c r="CI47" s="90"/>
      <c r="CJ47" s="90"/>
      <c r="CK47" s="90"/>
      <c r="CL47" s="90"/>
      <c r="CM47" s="90"/>
      <c r="CN47" s="90"/>
      <c r="CO47" s="90"/>
      <c r="CP47" s="90"/>
      <c r="CQ47" s="90"/>
      <c r="CR47" s="90"/>
      <c r="CS47" s="90"/>
      <c r="CT47" s="90"/>
      <c r="CU47" s="90"/>
      <c r="CV47" s="90"/>
      <c r="CW47" s="90"/>
      <c r="CX47" s="90"/>
      <c r="CY47" s="90"/>
      <c r="CZ47" s="90"/>
      <c r="DA47" s="90"/>
      <c r="DB47" s="90"/>
      <c r="DC47" s="90"/>
      <c r="DD47" s="90"/>
      <c r="DE47" s="90"/>
      <c r="DF47" s="90"/>
      <c r="DG47" s="90"/>
      <c r="DH47" s="90"/>
      <c r="DI47" s="90"/>
      <c r="DJ47" s="90"/>
      <c r="DK47" s="90"/>
      <c r="DL47" s="90"/>
      <c r="DM47" s="90"/>
      <c r="DN47" s="90"/>
      <c r="DO47" s="90"/>
      <c r="DP47" s="90"/>
      <c r="DQ47" s="90"/>
      <c r="DR47" s="90"/>
      <c r="DS47" s="90"/>
      <c r="DT47" s="90"/>
      <c r="DU47" s="90"/>
      <c r="DV47" s="90"/>
      <c r="DW47" s="90"/>
      <c r="DX47" s="90"/>
      <c r="DY47" s="90"/>
      <c r="DZ47" s="90"/>
      <c r="EA47" s="90"/>
      <c r="EB47" s="90"/>
      <c r="EC47" s="90"/>
      <c r="ED47" s="90"/>
      <c r="EE47" s="90"/>
      <c r="EF47" s="90"/>
      <c r="EG47" s="90"/>
      <c r="EH47" s="90"/>
      <c r="EI47" s="90"/>
      <c r="EJ47" s="90"/>
      <c r="EK47" s="90"/>
      <c r="EL47" s="90"/>
      <c r="EM47" s="90"/>
      <c r="EN47" s="90"/>
      <c r="EO47" s="90"/>
      <c r="EP47" s="90"/>
      <c r="EQ47" s="90"/>
      <c r="ER47" s="90"/>
      <c r="ES47" s="90"/>
      <c r="ET47" s="90"/>
      <c r="EU47" s="90"/>
      <c r="EV47" s="90"/>
      <c r="EW47" s="90"/>
      <c r="EX47" s="90"/>
      <c r="EY47" s="90"/>
      <c r="EZ47" s="90"/>
      <c r="FA47" s="90"/>
      <c r="FB47" s="90"/>
      <c r="FC47" s="90"/>
      <c r="FD47" s="90"/>
      <c r="FE47" s="90"/>
      <c r="FF47" s="90"/>
      <c r="FG47" s="90"/>
      <c r="FH47" s="90"/>
      <c r="FI47" s="90"/>
      <c r="FJ47" s="90"/>
      <c r="FK47" s="90"/>
      <c r="FL47" s="90"/>
      <c r="FM47" s="90"/>
      <c r="FN47" s="90"/>
      <c r="FO47" s="90"/>
      <c r="FP47" s="90"/>
      <c r="FQ47" s="90"/>
      <c r="FR47" s="90"/>
      <c r="FS47" s="90"/>
      <c r="FT47" s="90"/>
      <c r="FU47" s="90"/>
      <c r="FV47" s="90"/>
      <c r="FW47" s="90"/>
      <c r="FX47" s="90"/>
      <c r="FY47" s="90"/>
      <c r="FZ47" s="90"/>
      <c r="GA47" s="90"/>
      <c r="GB47" s="90"/>
      <c r="GC47" s="90"/>
      <c r="GD47" s="90"/>
      <c r="GE47" s="90"/>
      <c r="GF47" s="90"/>
      <c r="GG47" s="90"/>
      <c r="GH47" s="90"/>
      <c r="GI47" s="90"/>
      <c r="GJ47" s="90"/>
      <c r="GK47" s="90"/>
      <c r="GL47" s="90"/>
      <c r="GM47" s="90"/>
      <c r="GN47" s="90"/>
      <c r="GO47" s="90"/>
      <c r="GP47" s="90"/>
      <c r="GQ47" s="90"/>
      <c r="GR47" s="90"/>
      <c r="GS47" s="90"/>
      <c r="GT47" s="90"/>
      <c r="GU47" s="90"/>
      <c r="GV47" s="90"/>
      <c r="GW47" s="90"/>
      <c r="GX47" s="90"/>
      <c r="GY47" s="90"/>
      <c r="GZ47" s="90"/>
      <c r="HA47" s="90"/>
      <c r="HB47" s="90"/>
      <c r="HC47" s="90"/>
      <c r="HD47" s="90"/>
      <c r="HE47" s="90"/>
      <c r="HF47" s="90"/>
      <c r="HG47" s="90"/>
      <c r="HH47" s="90"/>
      <c r="HI47" s="90"/>
      <c r="HJ47" s="90"/>
      <c r="HK47" s="90"/>
      <c r="HL47" s="90"/>
      <c r="HM47" s="90"/>
      <c r="HN47" s="90"/>
      <c r="HO47" s="90"/>
      <c r="HP47" s="90"/>
      <c r="HQ47" s="90"/>
      <c r="HR47" s="90"/>
      <c r="HS47" s="90"/>
      <c r="HT47" s="90"/>
      <c r="HU47" s="90"/>
      <c r="HV47" s="90"/>
      <c r="HW47" s="90"/>
      <c r="HX47" s="90"/>
      <c r="HY47" s="90"/>
      <c r="HZ47" s="90"/>
      <c r="IA47" s="90"/>
      <c r="IB47" s="90"/>
      <c r="IC47" s="90"/>
      <c r="ID47" s="90"/>
      <c r="IE47" s="90"/>
      <c r="IF47" s="90"/>
      <c r="IG47" s="90"/>
      <c r="IH47" s="90"/>
      <c r="II47" s="90"/>
      <c r="IJ47" s="90"/>
      <c r="IK47" s="90"/>
      <c r="IL47" s="90"/>
      <c r="IM47" s="90"/>
      <c r="IN47" s="90"/>
      <c r="IO47" s="90"/>
      <c r="IP47" s="90"/>
      <c r="IQ47" s="90"/>
      <c r="IR47" s="90"/>
      <c r="IS47" s="90"/>
      <c r="IT47" s="90"/>
      <c r="IU47" s="90"/>
      <c r="IV47" s="90"/>
    </row>
    <row r="48" spans="1:256" s="91" customFormat="1" ht="24.75" customHeight="1">
      <c r="A48" s="107" t="s">
        <v>255</v>
      </c>
      <c r="B48" s="107"/>
      <c r="C48" s="107"/>
      <c r="D48" s="107"/>
      <c r="E48" s="107"/>
      <c r="F48" s="107"/>
      <c r="G48" s="107"/>
      <c r="H48" s="89"/>
      <c r="I48" s="89"/>
      <c r="J48" s="89"/>
      <c r="K48" s="90"/>
      <c r="L48" s="90"/>
      <c r="M48" s="89"/>
      <c r="N48" s="89"/>
      <c r="O48" s="89"/>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Y48" s="90"/>
      <c r="BZ48" s="90"/>
      <c r="CA48" s="90"/>
      <c r="CB48" s="90"/>
      <c r="CC48" s="90"/>
      <c r="CD48" s="90"/>
      <c r="CE48" s="90"/>
      <c r="CF48" s="90"/>
      <c r="CG48" s="90"/>
      <c r="CH48" s="90"/>
      <c r="CI48" s="90"/>
      <c r="CJ48" s="90"/>
      <c r="CK48" s="90"/>
      <c r="CL48" s="90"/>
      <c r="CM48" s="90"/>
      <c r="CN48" s="90"/>
      <c r="CO48" s="90"/>
      <c r="CP48" s="90"/>
      <c r="CQ48" s="90"/>
      <c r="CR48" s="90"/>
      <c r="CS48" s="90"/>
      <c r="CT48" s="90"/>
      <c r="CU48" s="90"/>
      <c r="CV48" s="90"/>
      <c r="CW48" s="90"/>
      <c r="CX48" s="90"/>
      <c r="CY48" s="90"/>
      <c r="CZ48" s="90"/>
      <c r="DA48" s="90"/>
      <c r="DB48" s="90"/>
      <c r="DC48" s="90"/>
      <c r="DD48" s="90"/>
      <c r="DE48" s="90"/>
      <c r="DF48" s="90"/>
      <c r="DG48" s="90"/>
      <c r="DH48" s="90"/>
      <c r="DI48" s="90"/>
      <c r="DJ48" s="90"/>
      <c r="DK48" s="90"/>
      <c r="DL48" s="90"/>
      <c r="DM48" s="90"/>
      <c r="DN48" s="90"/>
      <c r="DO48" s="90"/>
      <c r="DP48" s="90"/>
      <c r="DQ48" s="90"/>
      <c r="DR48" s="90"/>
      <c r="DS48" s="90"/>
      <c r="DT48" s="90"/>
      <c r="DU48" s="90"/>
      <c r="DV48" s="90"/>
      <c r="DW48" s="90"/>
      <c r="DX48" s="90"/>
      <c r="DY48" s="90"/>
      <c r="DZ48" s="90"/>
      <c r="EA48" s="90"/>
      <c r="EB48" s="90"/>
      <c r="EC48" s="90"/>
      <c r="ED48" s="90"/>
      <c r="EE48" s="90"/>
      <c r="EF48" s="90"/>
      <c r="EG48" s="90"/>
      <c r="EH48" s="90"/>
      <c r="EI48" s="90"/>
      <c r="EJ48" s="90"/>
      <c r="EK48" s="90"/>
      <c r="EL48" s="90"/>
      <c r="EM48" s="90"/>
      <c r="EN48" s="90"/>
      <c r="EO48" s="90"/>
      <c r="EP48" s="90"/>
      <c r="EQ48" s="90"/>
      <c r="ER48" s="90"/>
      <c r="ES48" s="90"/>
      <c r="ET48" s="90"/>
      <c r="EU48" s="90"/>
      <c r="EV48" s="90"/>
      <c r="EW48" s="90"/>
      <c r="EX48" s="90"/>
      <c r="EY48" s="90"/>
      <c r="EZ48" s="90"/>
      <c r="FA48" s="90"/>
      <c r="FB48" s="90"/>
      <c r="FC48" s="90"/>
      <c r="FD48" s="90"/>
      <c r="FE48" s="90"/>
      <c r="FF48" s="90"/>
      <c r="FG48" s="90"/>
      <c r="FH48" s="90"/>
      <c r="FI48" s="90"/>
      <c r="FJ48" s="90"/>
      <c r="FK48" s="90"/>
      <c r="FL48" s="90"/>
      <c r="FM48" s="90"/>
      <c r="FN48" s="90"/>
      <c r="FO48" s="90"/>
      <c r="FP48" s="90"/>
      <c r="FQ48" s="90"/>
      <c r="FR48" s="90"/>
      <c r="FS48" s="90"/>
      <c r="FT48" s="90"/>
      <c r="FU48" s="90"/>
      <c r="FV48" s="90"/>
      <c r="FW48" s="90"/>
      <c r="FX48" s="90"/>
      <c r="FY48" s="90"/>
      <c r="FZ48" s="90"/>
      <c r="GA48" s="90"/>
      <c r="GB48" s="90"/>
      <c r="GC48" s="90"/>
      <c r="GD48" s="90"/>
      <c r="GE48" s="90"/>
      <c r="GF48" s="90"/>
      <c r="GG48" s="90"/>
      <c r="GH48" s="90"/>
      <c r="GI48" s="90"/>
      <c r="GJ48" s="90"/>
      <c r="GK48" s="90"/>
      <c r="GL48" s="90"/>
      <c r="GM48" s="90"/>
      <c r="GN48" s="90"/>
      <c r="GO48" s="90"/>
      <c r="GP48" s="90"/>
      <c r="GQ48" s="90"/>
      <c r="GR48" s="90"/>
      <c r="GS48" s="90"/>
      <c r="GT48" s="90"/>
      <c r="GU48" s="90"/>
      <c r="GV48" s="90"/>
      <c r="GW48" s="90"/>
      <c r="GX48" s="90"/>
      <c r="GY48" s="90"/>
      <c r="GZ48" s="90"/>
      <c r="HA48" s="90"/>
      <c r="HB48" s="90"/>
      <c r="HC48" s="90"/>
      <c r="HD48" s="90"/>
      <c r="HE48" s="90"/>
      <c r="HF48" s="90"/>
      <c r="HG48" s="90"/>
      <c r="HH48" s="90"/>
      <c r="HI48" s="90"/>
      <c r="HJ48" s="90"/>
      <c r="HK48" s="90"/>
      <c r="HL48" s="90"/>
      <c r="HM48" s="90"/>
      <c r="HN48" s="90"/>
      <c r="HO48" s="90"/>
      <c r="HP48" s="90"/>
      <c r="HQ48" s="90"/>
      <c r="HR48" s="90"/>
      <c r="HS48" s="90"/>
      <c r="HT48" s="90"/>
      <c r="HU48" s="90"/>
      <c r="HV48" s="90"/>
      <c r="HW48" s="90"/>
      <c r="HX48" s="90"/>
      <c r="HY48" s="90"/>
      <c r="HZ48" s="90"/>
      <c r="IA48" s="90"/>
      <c r="IB48" s="90"/>
      <c r="IC48" s="90"/>
      <c r="ID48" s="90"/>
      <c r="IE48" s="90"/>
      <c r="IF48" s="90"/>
      <c r="IG48" s="90"/>
      <c r="IH48" s="90"/>
      <c r="II48" s="90"/>
      <c r="IJ48" s="90"/>
      <c r="IK48" s="90"/>
      <c r="IL48" s="90"/>
      <c r="IM48" s="90"/>
      <c r="IN48" s="90"/>
      <c r="IO48" s="90"/>
      <c r="IP48" s="90"/>
      <c r="IQ48" s="90"/>
      <c r="IR48" s="90"/>
      <c r="IS48" s="90"/>
      <c r="IT48" s="90"/>
      <c r="IU48" s="90"/>
      <c r="IV48" s="90"/>
    </row>
    <row r="49" spans="1:256" s="91" customFormat="1" ht="24.75" customHeight="1">
      <c r="A49" s="107" t="s">
        <v>256</v>
      </c>
      <c r="B49" s="107"/>
      <c r="C49" s="107"/>
      <c r="D49" s="107"/>
      <c r="E49" s="107"/>
      <c r="F49" s="107"/>
      <c r="G49" s="107"/>
      <c r="H49" s="89"/>
      <c r="I49" s="89"/>
      <c r="J49" s="89"/>
      <c r="K49" s="90"/>
      <c r="L49" s="90"/>
      <c r="M49" s="89"/>
      <c r="N49" s="89"/>
      <c r="O49" s="89"/>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0"/>
      <c r="CY49" s="90"/>
      <c r="CZ49" s="90"/>
      <c r="DA49" s="90"/>
      <c r="DB49" s="90"/>
      <c r="DC49" s="90"/>
      <c r="DD49" s="90"/>
      <c r="DE49" s="90"/>
      <c r="DF49" s="90"/>
      <c r="DG49" s="90"/>
      <c r="DH49" s="90"/>
      <c r="DI49" s="90"/>
      <c r="DJ49" s="90"/>
      <c r="DK49" s="90"/>
      <c r="DL49" s="90"/>
      <c r="DM49" s="90"/>
      <c r="DN49" s="90"/>
      <c r="DO49" s="90"/>
      <c r="DP49" s="90"/>
      <c r="DQ49" s="90"/>
      <c r="DR49" s="90"/>
      <c r="DS49" s="90"/>
      <c r="DT49" s="90"/>
      <c r="DU49" s="90"/>
      <c r="DV49" s="90"/>
      <c r="DW49" s="90"/>
      <c r="DX49" s="90"/>
      <c r="DY49" s="90"/>
      <c r="DZ49" s="90"/>
      <c r="EA49" s="90"/>
      <c r="EB49" s="90"/>
      <c r="EC49" s="90"/>
      <c r="ED49" s="90"/>
      <c r="EE49" s="90"/>
      <c r="EF49" s="90"/>
      <c r="EG49" s="90"/>
      <c r="EH49" s="90"/>
      <c r="EI49" s="90"/>
      <c r="EJ49" s="90"/>
      <c r="EK49" s="90"/>
      <c r="EL49" s="90"/>
      <c r="EM49" s="90"/>
      <c r="EN49" s="90"/>
      <c r="EO49" s="90"/>
      <c r="EP49" s="90"/>
      <c r="EQ49" s="90"/>
      <c r="ER49" s="90"/>
      <c r="ES49" s="90"/>
      <c r="ET49" s="90"/>
      <c r="EU49" s="90"/>
      <c r="EV49" s="90"/>
      <c r="EW49" s="90"/>
      <c r="EX49" s="90"/>
      <c r="EY49" s="90"/>
      <c r="EZ49" s="90"/>
      <c r="FA49" s="90"/>
      <c r="FB49" s="90"/>
      <c r="FC49" s="90"/>
      <c r="FD49" s="90"/>
      <c r="FE49" s="90"/>
      <c r="FF49" s="90"/>
      <c r="FG49" s="90"/>
      <c r="FH49" s="90"/>
      <c r="FI49" s="90"/>
      <c r="FJ49" s="90"/>
      <c r="FK49" s="90"/>
      <c r="FL49" s="90"/>
      <c r="FM49" s="90"/>
      <c r="FN49" s="90"/>
      <c r="FO49" s="90"/>
      <c r="FP49" s="90"/>
      <c r="FQ49" s="90"/>
      <c r="FR49" s="90"/>
      <c r="FS49" s="90"/>
      <c r="FT49" s="90"/>
      <c r="FU49" s="90"/>
      <c r="FV49" s="90"/>
      <c r="FW49" s="90"/>
      <c r="FX49" s="90"/>
      <c r="FY49" s="90"/>
      <c r="FZ49" s="90"/>
      <c r="GA49" s="90"/>
      <c r="GB49" s="90"/>
      <c r="GC49" s="90"/>
      <c r="GD49" s="90"/>
      <c r="GE49" s="90"/>
      <c r="GF49" s="90"/>
      <c r="GG49" s="90"/>
      <c r="GH49" s="90"/>
      <c r="GI49" s="90"/>
      <c r="GJ49" s="90"/>
      <c r="GK49" s="90"/>
      <c r="GL49" s="90"/>
      <c r="GM49" s="90"/>
      <c r="GN49" s="90"/>
      <c r="GO49" s="90"/>
      <c r="GP49" s="90"/>
      <c r="GQ49" s="90"/>
      <c r="GR49" s="90"/>
      <c r="GS49" s="90"/>
      <c r="GT49" s="90"/>
      <c r="GU49" s="90"/>
      <c r="GV49" s="90"/>
      <c r="GW49" s="90"/>
      <c r="GX49" s="90"/>
      <c r="GY49" s="90"/>
      <c r="GZ49" s="90"/>
      <c r="HA49" s="90"/>
      <c r="HB49" s="90"/>
      <c r="HC49" s="90"/>
      <c r="HD49" s="90"/>
      <c r="HE49" s="90"/>
      <c r="HF49" s="90"/>
      <c r="HG49" s="90"/>
      <c r="HH49" s="90"/>
      <c r="HI49" s="90"/>
      <c r="HJ49" s="90"/>
      <c r="HK49" s="90"/>
      <c r="HL49" s="90"/>
      <c r="HM49" s="90"/>
      <c r="HN49" s="90"/>
      <c r="HO49" s="90"/>
      <c r="HP49" s="90"/>
      <c r="HQ49" s="90"/>
      <c r="HR49" s="90"/>
      <c r="HS49" s="90"/>
      <c r="HT49" s="90"/>
      <c r="HU49" s="90"/>
      <c r="HV49" s="90"/>
      <c r="HW49" s="90"/>
      <c r="HX49" s="90"/>
      <c r="HY49" s="90"/>
      <c r="HZ49" s="90"/>
      <c r="IA49" s="90"/>
      <c r="IB49" s="90"/>
      <c r="IC49" s="90"/>
      <c r="ID49" s="90"/>
      <c r="IE49" s="90"/>
      <c r="IF49" s="90"/>
      <c r="IG49" s="90"/>
      <c r="IH49" s="90"/>
      <c r="II49" s="90"/>
      <c r="IJ49" s="90"/>
      <c r="IK49" s="90"/>
      <c r="IL49" s="90"/>
      <c r="IM49" s="90"/>
      <c r="IN49" s="90"/>
      <c r="IO49" s="90"/>
      <c r="IP49" s="90"/>
      <c r="IQ49" s="90"/>
      <c r="IR49" s="90"/>
      <c r="IS49" s="90"/>
      <c r="IT49" s="90"/>
      <c r="IU49" s="90"/>
      <c r="IV49" s="90"/>
    </row>
    <row r="50" spans="1:256" s="91" customFormat="1" ht="27" customHeight="1">
      <c r="A50" s="107" t="s">
        <v>257</v>
      </c>
      <c r="B50" s="107"/>
      <c r="C50" s="107"/>
      <c r="D50" s="107"/>
      <c r="E50" s="107"/>
      <c r="F50" s="107"/>
      <c r="G50" s="107"/>
      <c r="H50" s="89"/>
      <c r="I50" s="89"/>
      <c r="J50" s="89"/>
      <c r="K50" s="90"/>
      <c r="L50" s="90"/>
      <c r="M50" s="89"/>
      <c r="N50" s="89"/>
      <c r="O50" s="89"/>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c r="BX50" s="90"/>
      <c r="BY50" s="90"/>
      <c r="BZ50" s="90"/>
      <c r="CA50" s="90"/>
      <c r="CB50" s="90"/>
      <c r="CC50" s="90"/>
      <c r="CD50" s="90"/>
      <c r="CE50" s="90"/>
      <c r="CF50" s="90"/>
      <c r="CG50" s="90"/>
      <c r="CH50" s="90"/>
      <c r="CI50" s="90"/>
      <c r="CJ50" s="90"/>
      <c r="CK50" s="90"/>
      <c r="CL50" s="90"/>
      <c r="CM50" s="90"/>
      <c r="CN50" s="90"/>
      <c r="CO50" s="90"/>
      <c r="CP50" s="90"/>
      <c r="CQ50" s="90"/>
      <c r="CR50" s="90"/>
      <c r="CS50" s="90"/>
      <c r="CT50" s="90"/>
      <c r="CU50" s="90"/>
      <c r="CV50" s="90"/>
      <c r="CW50" s="90"/>
      <c r="CX50" s="90"/>
      <c r="CY50" s="90"/>
      <c r="CZ50" s="90"/>
      <c r="DA50" s="90"/>
      <c r="DB50" s="90"/>
      <c r="DC50" s="90"/>
      <c r="DD50" s="90"/>
      <c r="DE50" s="90"/>
      <c r="DF50" s="90"/>
      <c r="DG50" s="90"/>
      <c r="DH50" s="90"/>
      <c r="DI50" s="90"/>
      <c r="DJ50" s="90"/>
      <c r="DK50" s="90"/>
      <c r="DL50" s="90"/>
      <c r="DM50" s="90"/>
      <c r="DN50" s="90"/>
      <c r="DO50" s="90"/>
      <c r="DP50" s="90"/>
      <c r="DQ50" s="90"/>
      <c r="DR50" s="90"/>
      <c r="DS50" s="90"/>
      <c r="DT50" s="90"/>
      <c r="DU50" s="90"/>
      <c r="DV50" s="90"/>
      <c r="DW50" s="90"/>
      <c r="DX50" s="90"/>
      <c r="DY50" s="90"/>
      <c r="DZ50" s="90"/>
      <c r="EA50" s="90"/>
      <c r="EB50" s="90"/>
      <c r="EC50" s="90"/>
      <c r="ED50" s="90"/>
      <c r="EE50" s="90"/>
      <c r="EF50" s="90"/>
      <c r="EG50" s="90"/>
      <c r="EH50" s="90"/>
      <c r="EI50" s="90"/>
      <c r="EJ50" s="90"/>
      <c r="EK50" s="90"/>
      <c r="EL50" s="90"/>
      <c r="EM50" s="90"/>
      <c r="EN50" s="90"/>
      <c r="EO50" s="90"/>
      <c r="EP50" s="90"/>
      <c r="EQ50" s="90"/>
      <c r="ER50" s="90"/>
      <c r="ES50" s="90"/>
      <c r="ET50" s="90"/>
      <c r="EU50" s="90"/>
      <c r="EV50" s="90"/>
      <c r="EW50" s="90"/>
      <c r="EX50" s="90"/>
      <c r="EY50" s="90"/>
      <c r="EZ50" s="90"/>
      <c r="FA50" s="90"/>
      <c r="FB50" s="90"/>
      <c r="FC50" s="90"/>
      <c r="FD50" s="90"/>
      <c r="FE50" s="90"/>
      <c r="FF50" s="90"/>
      <c r="FG50" s="90"/>
      <c r="FH50" s="90"/>
      <c r="FI50" s="90"/>
      <c r="FJ50" s="90"/>
      <c r="FK50" s="90"/>
      <c r="FL50" s="90"/>
      <c r="FM50" s="90"/>
      <c r="FN50" s="90"/>
      <c r="FO50" s="90"/>
      <c r="FP50" s="90"/>
      <c r="FQ50" s="90"/>
      <c r="FR50" s="90"/>
      <c r="FS50" s="90"/>
      <c r="FT50" s="90"/>
      <c r="FU50" s="90"/>
      <c r="FV50" s="90"/>
      <c r="FW50" s="90"/>
      <c r="FX50" s="90"/>
      <c r="FY50" s="90"/>
      <c r="FZ50" s="90"/>
      <c r="GA50" s="90"/>
      <c r="GB50" s="90"/>
      <c r="GC50" s="90"/>
      <c r="GD50" s="90"/>
      <c r="GE50" s="90"/>
      <c r="GF50" s="90"/>
      <c r="GG50" s="90"/>
      <c r="GH50" s="90"/>
      <c r="GI50" s="90"/>
      <c r="GJ50" s="90"/>
      <c r="GK50" s="90"/>
      <c r="GL50" s="90"/>
      <c r="GM50" s="90"/>
      <c r="GN50" s="90"/>
      <c r="GO50" s="90"/>
      <c r="GP50" s="90"/>
      <c r="GQ50" s="90"/>
      <c r="GR50" s="90"/>
      <c r="GS50" s="90"/>
      <c r="GT50" s="90"/>
      <c r="GU50" s="90"/>
      <c r="GV50" s="90"/>
      <c r="GW50" s="90"/>
      <c r="GX50" s="90"/>
      <c r="GY50" s="90"/>
      <c r="GZ50" s="90"/>
      <c r="HA50" s="90"/>
      <c r="HB50" s="90"/>
      <c r="HC50" s="90"/>
      <c r="HD50" s="90"/>
      <c r="HE50" s="90"/>
      <c r="HF50" s="90"/>
      <c r="HG50" s="90"/>
      <c r="HH50" s="90"/>
      <c r="HI50" s="90"/>
      <c r="HJ50" s="90"/>
      <c r="HK50" s="90"/>
      <c r="HL50" s="90"/>
      <c r="HM50" s="90"/>
      <c r="HN50" s="90"/>
      <c r="HO50" s="90"/>
      <c r="HP50" s="90"/>
      <c r="HQ50" s="90"/>
      <c r="HR50" s="90"/>
      <c r="HS50" s="90"/>
      <c r="HT50" s="90"/>
      <c r="HU50" s="90"/>
      <c r="HV50" s="90"/>
      <c r="HW50" s="90"/>
      <c r="HX50" s="90"/>
      <c r="HY50" s="90"/>
      <c r="HZ50" s="90"/>
      <c r="IA50" s="90"/>
      <c r="IB50" s="90"/>
      <c r="IC50" s="90"/>
      <c r="ID50" s="90"/>
      <c r="IE50" s="90"/>
      <c r="IF50" s="90"/>
      <c r="IG50" s="90"/>
      <c r="IH50" s="90"/>
      <c r="II50" s="90"/>
      <c r="IJ50" s="90"/>
      <c r="IK50" s="90"/>
      <c r="IL50" s="90"/>
      <c r="IM50" s="90"/>
      <c r="IN50" s="90"/>
      <c r="IO50" s="90"/>
      <c r="IP50" s="90"/>
      <c r="IQ50" s="90"/>
      <c r="IR50" s="90"/>
      <c r="IS50" s="90"/>
      <c r="IT50" s="90"/>
      <c r="IU50" s="90"/>
      <c r="IV50" s="90"/>
    </row>
    <row r="51" spans="1:256" s="91" customFormat="1" ht="29.25" customHeight="1">
      <c r="A51" s="107" t="s">
        <v>258</v>
      </c>
      <c r="B51" s="107"/>
      <c r="C51" s="107"/>
      <c r="D51" s="107"/>
      <c r="E51" s="107"/>
      <c r="F51" s="107"/>
      <c r="G51" s="107"/>
      <c r="H51" s="89"/>
      <c r="I51" s="89"/>
      <c r="J51" s="89"/>
      <c r="K51" s="90"/>
      <c r="L51" s="90"/>
      <c r="M51" s="89"/>
      <c r="N51" s="89"/>
      <c r="O51" s="89"/>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c r="CL51" s="90"/>
      <c r="CM51" s="90"/>
      <c r="CN51" s="90"/>
      <c r="CO51" s="90"/>
      <c r="CP51" s="90"/>
      <c r="CQ51" s="90"/>
      <c r="CR51" s="90"/>
      <c r="CS51" s="90"/>
      <c r="CT51" s="90"/>
      <c r="CU51" s="90"/>
      <c r="CV51" s="90"/>
      <c r="CW51" s="90"/>
      <c r="CX51" s="90"/>
      <c r="CY51" s="90"/>
      <c r="CZ51" s="90"/>
      <c r="DA51" s="90"/>
      <c r="DB51" s="90"/>
      <c r="DC51" s="90"/>
      <c r="DD51" s="90"/>
      <c r="DE51" s="90"/>
      <c r="DF51" s="90"/>
      <c r="DG51" s="90"/>
      <c r="DH51" s="90"/>
      <c r="DI51" s="90"/>
      <c r="DJ51" s="90"/>
      <c r="DK51" s="90"/>
      <c r="DL51" s="90"/>
      <c r="DM51" s="90"/>
      <c r="DN51" s="90"/>
      <c r="DO51" s="90"/>
      <c r="DP51" s="90"/>
      <c r="DQ51" s="90"/>
      <c r="DR51" s="90"/>
      <c r="DS51" s="90"/>
      <c r="DT51" s="90"/>
      <c r="DU51" s="90"/>
      <c r="DV51" s="90"/>
      <c r="DW51" s="90"/>
      <c r="DX51" s="90"/>
      <c r="DY51" s="90"/>
      <c r="DZ51" s="90"/>
      <c r="EA51" s="90"/>
      <c r="EB51" s="90"/>
      <c r="EC51" s="90"/>
      <c r="ED51" s="90"/>
      <c r="EE51" s="90"/>
      <c r="EF51" s="90"/>
      <c r="EG51" s="90"/>
      <c r="EH51" s="90"/>
      <c r="EI51" s="90"/>
      <c r="EJ51" s="90"/>
      <c r="EK51" s="90"/>
      <c r="EL51" s="90"/>
      <c r="EM51" s="90"/>
      <c r="EN51" s="90"/>
      <c r="EO51" s="90"/>
      <c r="EP51" s="90"/>
      <c r="EQ51" s="90"/>
      <c r="ER51" s="90"/>
      <c r="ES51" s="90"/>
      <c r="ET51" s="90"/>
      <c r="EU51" s="90"/>
      <c r="EV51" s="90"/>
      <c r="EW51" s="90"/>
      <c r="EX51" s="90"/>
      <c r="EY51" s="90"/>
      <c r="EZ51" s="90"/>
      <c r="FA51" s="90"/>
      <c r="FB51" s="90"/>
      <c r="FC51" s="90"/>
      <c r="FD51" s="90"/>
      <c r="FE51" s="90"/>
      <c r="FF51" s="90"/>
      <c r="FG51" s="90"/>
      <c r="FH51" s="90"/>
      <c r="FI51" s="90"/>
      <c r="FJ51" s="90"/>
      <c r="FK51" s="90"/>
      <c r="FL51" s="90"/>
      <c r="FM51" s="90"/>
      <c r="FN51" s="90"/>
      <c r="FO51" s="90"/>
      <c r="FP51" s="90"/>
      <c r="FQ51" s="90"/>
      <c r="FR51" s="90"/>
      <c r="FS51" s="90"/>
      <c r="FT51" s="90"/>
      <c r="FU51" s="90"/>
      <c r="FV51" s="90"/>
      <c r="FW51" s="90"/>
      <c r="FX51" s="90"/>
      <c r="FY51" s="90"/>
      <c r="FZ51" s="90"/>
      <c r="GA51" s="90"/>
      <c r="GB51" s="90"/>
      <c r="GC51" s="90"/>
      <c r="GD51" s="90"/>
      <c r="GE51" s="90"/>
      <c r="GF51" s="90"/>
      <c r="GG51" s="90"/>
      <c r="GH51" s="90"/>
      <c r="GI51" s="90"/>
      <c r="GJ51" s="90"/>
      <c r="GK51" s="90"/>
      <c r="GL51" s="90"/>
      <c r="GM51" s="90"/>
      <c r="GN51" s="90"/>
      <c r="GO51" s="90"/>
      <c r="GP51" s="90"/>
      <c r="GQ51" s="90"/>
      <c r="GR51" s="90"/>
      <c r="GS51" s="90"/>
      <c r="GT51" s="90"/>
      <c r="GU51" s="90"/>
      <c r="GV51" s="90"/>
      <c r="GW51" s="90"/>
      <c r="GX51" s="90"/>
      <c r="GY51" s="90"/>
      <c r="GZ51" s="90"/>
      <c r="HA51" s="90"/>
      <c r="HB51" s="90"/>
      <c r="HC51" s="90"/>
      <c r="HD51" s="90"/>
      <c r="HE51" s="90"/>
      <c r="HF51" s="90"/>
      <c r="HG51" s="90"/>
      <c r="HH51" s="90"/>
      <c r="HI51" s="90"/>
      <c r="HJ51" s="90"/>
      <c r="HK51" s="90"/>
      <c r="HL51" s="90"/>
      <c r="HM51" s="90"/>
      <c r="HN51" s="90"/>
      <c r="HO51" s="90"/>
      <c r="HP51" s="90"/>
      <c r="HQ51" s="90"/>
      <c r="HR51" s="90"/>
      <c r="HS51" s="90"/>
      <c r="HT51" s="90"/>
      <c r="HU51" s="90"/>
      <c r="HV51" s="90"/>
      <c r="HW51" s="90"/>
      <c r="HX51" s="90"/>
      <c r="HY51" s="90"/>
      <c r="HZ51" s="90"/>
      <c r="IA51" s="90"/>
      <c r="IB51" s="90"/>
      <c r="IC51" s="90"/>
      <c r="ID51" s="90"/>
      <c r="IE51" s="90"/>
      <c r="IF51" s="90"/>
      <c r="IG51" s="90"/>
      <c r="IH51" s="90"/>
      <c r="II51" s="90"/>
      <c r="IJ51" s="90"/>
      <c r="IK51" s="90"/>
      <c r="IL51" s="90"/>
      <c r="IM51" s="90"/>
      <c r="IN51" s="90"/>
      <c r="IO51" s="90"/>
      <c r="IP51" s="90"/>
      <c r="IQ51" s="90"/>
      <c r="IR51" s="90"/>
      <c r="IS51" s="90"/>
      <c r="IT51" s="90"/>
      <c r="IU51" s="90"/>
      <c r="IV51" s="90"/>
    </row>
    <row r="52" spans="1:256" s="91" customFormat="1" ht="30" customHeight="1">
      <c r="A52" s="107" t="s">
        <v>259</v>
      </c>
      <c r="B52" s="107"/>
      <c r="C52" s="107"/>
      <c r="D52" s="107"/>
      <c r="E52" s="107"/>
      <c r="F52" s="107"/>
      <c r="G52" s="107"/>
      <c r="H52" s="89"/>
      <c r="I52" s="89"/>
      <c r="J52" s="89"/>
      <c r="K52" s="90"/>
      <c r="L52" s="90"/>
      <c r="M52" s="89"/>
      <c r="N52" s="89"/>
      <c r="O52" s="89"/>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0"/>
      <c r="BR52" s="90"/>
      <c r="BS52" s="90"/>
      <c r="BT52" s="90"/>
      <c r="BU52" s="90"/>
      <c r="BV52" s="90"/>
      <c r="BW52" s="90"/>
      <c r="BX52" s="90"/>
      <c r="BY52" s="90"/>
      <c r="BZ52" s="90"/>
      <c r="CA52" s="90"/>
      <c r="CB52" s="90"/>
      <c r="CC52" s="90"/>
      <c r="CD52" s="90"/>
      <c r="CE52" s="90"/>
      <c r="CF52" s="90"/>
      <c r="CG52" s="90"/>
      <c r="CH52" s="90"/>
      <c r="CI52" s="90"/>
      <c r="CJ52" s="90"/>
      <c r="CK52" s="90"/>
      <c r="CL52" s="90"/>
      <c r="CM52" s="90"/>
      <c r="CN52" s="90"/>
      <c r="CO52" s="90"/>
      <c r="CP52" s="90"/>
      <c r="CQ52" s="90"/>
      <c r="CR52" s="90"/>
      <c r="CS52" s="90"/>
      <c r="CT52" s="90"/>
      <c r="CU52" s="90"/>
      <c r="CV52" s="90"/>
      <c r="CW52" s="90"/>
      <c r="CX52" s="90"/>
      <c r="CY52" s="90"/>
      <c r="CZ52" s="90"/>
      <c r="DA52" s="90"/>
      <c r="DB52" s="90"/>
      <c r="DC52" s="90"/>
      <c r="DD52" s="90"/>
      <c r="DE52" s="90"/>
      <c r="DF52" s="90"/>
      <c r="DG52" s="90"/>
      <c r="DH52" s="90"/>
      <c r="DI52" s="90"/>
      <c r="DJ52" s="90"/>
      <c r="DK52" s="90"/>
      <c r="DL52" s="90"/>
      <c r="DM52" s="90"/>
      <c r="DN52" s="90"/>
      <c r="DO52" s="90"/>
      <c r="DP52" s="90"/>
      <c r="DQ52" s="90"/>
      <c r="DR52" s="90"/>
      <c r="DS52" s="90"/>
      <c r="DT52" s="90"/>
      <c r="DU52" s="90"/>
      <c r="DV52" s="90"/>
      <c r="DW52" s="90"/>
      <c r="DX52" s="90"/>
      <c r="DY52" s="90"/>
      <c r="DZ52" s="90"/>
      <c r="EA52" s="90"/>
      <c r="EB52" s="90"/>
      <c r="EC52" s="90"/>
      <c r="ED52" s="90"/>
      <c r="EE52" s="90"/>
      <c r="EF52" s="90"/>
      <c r="EG52" s="90"/>
      <c r="EH52" s="90"/>
      <c r="EI52" s="90"/>
      <c r="EJ52" s="90"/>
      <c r="EK52" s="90"/>
      <c r="EL52" s="90"/>
      <c r="EM52" s="90"/>
      <c r="EN52" s="90"/>
      <c r="EO52" s="90"/>
      <c r="EP52" s="90"/>
      <c r="EQ52" s="90"/>
      <c r="ER52" s="90"/>
      <c r="ES52" s="90"/>
      <c r="ET52" s="90"/>
      <c r="EU52" s="90"/>
      <c r="EV52" s="90"/>
      <c r="EW52" s="90"/>
      <c r="EX52" s="90"/>
      <c r="EY52" s="90"/>
      <c r="EZ52" s="90"/>
      <c r="FA52" s="90"/>
      <c r="FB52" s="90"/>
      <c r="FC52" s="90"/>
      <c r="FD52" s="90"/>
      <c r="FE52" s="90"/>
      <c r="FF52" s="90"/>
      <c r="FG52" s="90"/>
      <c r="FH52" s="90"/>
      <c r="FI52" s="90"/>
      <c r="FJ52" s="90"/>
      <c r="FK52" s="90"/>
      <c r="FL52" s="90"/>
      <c r="FM52" s="90"/>
      <c r="FN52" s="90"/>
      <c r="FO52" s="90"/>
      <c r="FP52" s="90"/>
      <c r="FQ52" s="90"/>
      <c r="FR52" s="90"/>
      <c r="FS52" s="90"/>
      <c r="FT52" s="90"/>
      <c r="FU52" s="90"/>
      <c r="FV52" s="90"/>
      <c r="FW52" s="90"/>
      <c r="FX52" s="90"/>
      <c r="FY52" s="90"/>
      <c r="FZ52" s="90"/>
      <c r="GA52" s="90"/>
      <c r="GB52" s="90"/>
      <c r="GC52" s="90"/>
      <c r="GD52" s="90"/>
      <c r="GE52" s="90"/>
      <c r="GF52" s="90"/>
      <c r="GG52" s="90"/>
      <c r="GH52" s="90"/>
      <c r="GI52" s="90"/>
      <c r="GJ52" s="90"/>
      <c r="GK52" s="90"/>
      <c r="GL52" s="90"/>
      <c r="GM52" s="90"/>
      <c r="GN52" s="90"/>
      <c r="GO52" s="90"/>
      <c r="GP52" s="90"/>
      <c r="GQ52" s="90"/>
      <c r="GR52" s="90"/>
      <c r="GS52" s="90"/>
      <c r="GT52" s="90"/>
      <c r="GU52" s="90"/>
      <c r="GV52" s="90"/>
      <c r="GW52" s="90"/>
      <c r="GX52" s="90"/>
      <c r="GY52" s="90"/>
      <c r="GZ52" s="90"/>
      <c r="HA52" s="90"/>
      <c r="HB52" s="90"/>
      <c r="HC52" s="90"/>
      <c r="HD52" s="90"/>
      <c r="HE52" s="90"/>
      <c r="HF52" s="90"/>
      <c r="HG52" s="90"/>
      <c r="HH52" s="90"/>
      <c r="HI52" s="90"/>
      <c r="HJ52" s="90"/>
      <c r="HK52" s="90"/>
      <c r="HL52" s="90"/>
      <c r="HM52" s="90"/>
      <c r="HN52" s="90"/>
      <c r="HO52" s="90"/>
      <c r="HP52" s="90"/>
      <c r="HQ52" s="90"/>
      <c r="HR52" s="90"/>
      <c r="HS52" s="90"/>
      <c r="HT52" s="90"/>
      <c r="HU52" s="90"/>
      <c r="HV52" s="90"/>
      <c r="HW52" s="90"/>
      <c r="HX52" s="90"/>
      <c r="HY52" s="90"/>
      <c r="HZ52" s="90"/>
      <c r="IA52" s="90"/>
      <c r="IB52" s="90"/>
      <c r="IC52" s="90"/>
      <c r="ID52" s="90"/>
      <c r="IE52" s="90"/>
      <c r="IF52" s="90"/>
      <c r="IG52" s="90"/>
      <c r="IH52" s="90"/>
      <c r="II52" s="90"/>
      <c r="IJ52" s="90"/>
      <c r="IK52" s="90"/>
      <c r="IL52" s="90"/>
      <c r="IM52" s="90"/>
      <c r="IN52" s="90"/>
      <c r="IO52" s="90"/>
      <c r="IP52" s="90"/>
      <c r="IQ52" s="90"/>
      <c r="IR52" s="90"/>
      <c r="IS52" s="90"/>
      <c r="IT52" s="90"/>
      <c r="IU52" s="90"/>
      <c r="IV52" s="90"/>
    </row>
    <row r="53" spans="1:256" s="91" customFormat="1" ht="22.5" customHeight="1">
      <c r="A53" s="107" t="s">
        <v>260</v>
      </c>
      <c r="B53" s="107"/>
      <c r="C53" s="107"/>
      <c r="D53" s="107"/>
      <c r="E53" s="107"/>
      <c r="F53" s="107"/>
      <c r="G53" s="107"/>
      <c r="H53" s="89"/>
      <c r="I53" s="89"/>
      <c r="J53" s="89"/>
      <c r="K53" s="90"/>
      <c r="L53" s="90"/>
      <c r="M53" s="89"/>
      <c r="N53" s="89"/>
      <c r="O53" s="89"/>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90"/>
      <c r="BU53" s="90"/>
      <c r="BV53" s="90"/>
      <c r="BW53" s="90"/>
      <c r="BX53" s="90"/>
      <c r="BY53" s="90"/>
      <c r="BZ53" s="90"/>
      <c r="CA53" s="90"/>
      <c r="CB53" s="90"/>
      <c r="CC53" s="90"/>
      <c r="CD53" s="90"/>
      <c r="CE53" s="90"/>
      <c r="CF53" s="90"/>
      <c r="CG53" s="90"/>
      <c r="CH53" s="90"/>
      <c r="CI53" s="90"/>
      <c r="CJ53" s="90"/>
      <c r="CK53" s="90"/>
      <c r="CL53" s="90"/>
      <c r="CM53" s="90"/>
      <c r="CN53" s="90"/>
      <c r="CO53" s="90"/>
      <c r="CP53" s="90"/>
      <c r="CQ53" s="90"/>
      <c r="CR53" s="90"/>
      <c r="CS53" s="90"/>
      <c r="CT53" s="90"/>
      <c r="CU53" s="90"/>
      <c r="CV53" s="90"/>
      <c r="CW53" s="90"/>
      <c r="CX53" s="90"/>
      <c r="CY53" s="90"/>
      <c r="CZ53" s="90"/>
      <c r="DA53" s="90"/>
      <c r="DB53" s="90"/>
      <c r="DC53" s="90"/>
      <c r="DD53" s="90"/>
      <c r="DE53" s="90"/>
      <c r="DF53" s="90"/>
      <c r="DG53" s="90"/>
      <c r="DH53" s="90"/>
      <c r="DI53" s="90"/>
      <c r="DJ53" s="90"/>
      <c r="DK53" s="90"/>
      <c r="DL53" s="90"/>
      <c r="DM53" s="90"/>
      <c r="DN53" s="90"/>
      <c r="DO53" s="90"/>
      <c r="DP53" s="90"/>
      <c r="DQ53" s="90"/>
      <c r="DR53" s="90"/>
      <c r="DS53" s="90"/>
      <c r="DT53" s="90"/>
      <c r="DU53" s="90"/>
      <c r="DV53" s="90"/>
      <c r="DW53" s="90"/>
      <c r="DX53" s="90"/>
      <c r="DY53" s="90"/>
      <c r="DZ53" s="90"/>
      <c r="EA53" s="90"/>
      <c r="EB53" s="90"/>
      <c r="EC53" s="90"/>
      <c r="ED53" s="90"/>
      <c r="EE53" s="90"/>
      <c r="EF53" s="90"/>
      <c r="EG53" s="90"/>
      <c r="EH53" s="90"/>
      <c r="EI53" s="90"/>
      <c r="EJ53" s="90"/>
      <c r="EK53" s="90"/>
      <c r="EL53" s="90"/>
      <c r="EM53" s="90"/>
      <c r="EN53" s="90"/>
      <c r="EO53" s="90"/>
      <c r="EP53" s="90"/>
      <c r="EQ53" s="90"/>
      <c r="ER53" s="90"/>
      <c r="ES53" s="90"/>
      <c r="ET53" s="90"/>
      <c r="EU53" s="90"/>
      <c r="EV53" s="90"/>
      <c r="EW53" s="90"/>
      <c r="EX53" s="90"/>
      <c r="EY53" s="90"/>
      <c r="EZ53" s="90"/>
      <c r="FA53" s="90"/>
      <c r="FB53" s="90"/>
      <c r="FC53" s="90"/>
      <c r="FD53" s="90"/>
      <c r="FE53" s="90"/>
      <c r="FF53" s="90"/>
      <c r="FG53" s="90"/>
      <c r="FH53" s="90"/>
      <c r="FI53" s="90"/>
      <c r="FJ53" s="90"/>
      <c r="FK53" s="90"/>
      <c r="FL53" s="90"/>
      <c r="FM53" s="90"/>
      <c r="FN53" s="90"/>
      <c r="FO53" s="90"/>
      <c r="FP53" s="90"/>
      <c r="FQ53" s="90"/>
      <c r="FR53" s="90"/>
      <c r="FS53" s="90"/>
      <c r="FT53" s="90"/>
      <c r="FU53" s="90"/>
      <c r="FV53" s="90"/>
      <c r="FW53" s="90"/>
      <c r="FX53" s="90"/>
      <c r="FY53" s="90"/>
      <c r="FZ53" s="90"/>
      <c r="GA53" s="90"/>
      <c r="GB53" s="90"/>
      <c r="GC53" s="90"/>
      <c r="GD53" s="90"/>
      <c r="GE53" s="90"/>
      <c r="GF53" s="90"/>
      <c r="GG53" s="90"/>
      <c r="GH53" s="90"/>
      <c r="GI53" s="90"/>
      <c r="GJ53" s="90"/>
      <c r="GK53" s="90"/>
      <c r="GL53" s="90"/>
      <c r="GM53" s="90"/>
      <c r="GN53" s="90"/>
      <c r="GO53" s="90"/>
      <c r="GP53" s="90"/>
      <c r="GQ53" s="90"/>
      <c r="GR53" s="90"/>
      <c r="GS53" s="90"/>
      <c r="GT53" s="90"/>
      <c r="GU53" s="90"/>
      <c r="GV53" s="90"/>
      <c r="GW53" s="90"/>
      <c r="GX53" s="90"/>
      <c r="GY53" s="90"/>
      <c r="GZ53" s="90"/>
      <c r="HA53" s="90"/>
      <c r="HB53" s="90"/>
      <c r="HC53" s="90"/>
      <c r="HD53" s="90"/>
      <c r="HE53" s="90"/>
      <c r="HF53" s="90"/>
      <c r="HG53" s="90"/>
      <c r="HH53" s="90"/>
      <c r="HI53" s="90"/>
      <c r="HJ53" s="90"/>
      <c r="HK53" s="90"/>
      <c r="HL53" s="90"/>
      <c r="HM53" s="90"/>
      <c r="HN53" s="90"/>
      <c r="HO53" s="90"/>
      <c r="HP53" s="90"/>
      <c r="HQ53" s="90"/>
      <c r="HR53" s="90"/>
      <c r="HS53" s="90"/>
      <c r="HT53" s="90"/>
      <c r="HU53" s="90"/>
      <c r="HV53" s="90"/>
      <c r="HW53" s="90"/>
      <c r="HX53" s="90"/>
      <c r="HY53" s="90"/>
      <c r="HZ53" s="90"/>
      <c r="IA53" s="90"/>
      <c r="IB53" s="90"/>
      <c r="IC53" s="90"/>
      <c r="ID53" s="90"/>
      <c r="IE53" s="90"/>
      <c r="IF53" s="90"/>
      <c r="IG53" s="90"/>
      <c r="IH53" s="90"/>
      <c r="II53" s="90"/>
      <c r="IJ53" s="90"/>
      <c r="IK53" s="90"/>
      <c r="IL53" s="90"/>
      <c r="IM53" s="90"/>
      <c r="IN53" s="90"/>
      <c r="IO53" s="90"/>
      <c r="IP53" s="90"/>
      <c r="IQ53" s="90"/>
      <c r="IR53" s="90"/>
      <c r="IS53" s="90"/>
      <c r="IT53" s="90"/>
      <c r="IU53" s="90"/>
      <c r="IV53" s="90"/>
    </row>
    <row r="54" spans="1:256" s="91" customFormat="1" ht="33" customHeight="1">
      <c r="A54" s="107" t="s">
        <v>261</v>
      </c>
      <c r="B54" s="107"/>
      <c r="C54" s="107"/>
      <c r="D54" s="107"/>
      <c r="E54" s="107"/>
      <c r="F54" s="107"/>
      <c r="G54" s="107"/>
      <c r="H54" s="89"/>
      <c r="I54" s="89"/>
      <c r="J54" s="89"/>
      <c r="K54" s="90"/>
      <c r="L54" s="90"/>
      <c r="M54" s="89"/>
      <c r="N54" s="89"/>
      <c r="O54" s="89"/>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0"/>
      <c r="BR54" s="90"/>
      <c r="BS54" s="90"/>
      <c r="BT54" s="90"/>
      <c r="BU54" s="90"/>
      <c r="BV54" s="90"/>
      <c r="BW54" s="90"/>
      <c r="BX54" s="90"/>
      <c r="BY54" s="90"/>
      <c r="BZ54" s="90"/>
      <c r="CA54" s="90"/>
      <c r="CB54" s="90"/>
      <c r="CC54" s="90"/>
      <c r="CD54" s="90"/>
      <c r="CE54" s="90"/>
      <c r="CF54" s="90"/>
      <c r="CG54" s="90"/>
      <c r="CH54" s="90"/>
      <c r="CI54" s="90"/>
      <c r="CJ54" s="90"/>
      <c r="CK54" s="90"/>
      <c r="CL54" s="90"/>
      <c r="CM54" s="90"/>
      <c r="CN54" s="90"/>
      <c r="CO54" s="90"/>
      <c r="CP54" s="90"/>
      <c r="CQ54" s="90"/>
      <c r="CR54" s="90"/>
      <c r="CS54" s="90"/>
      <c r="CT54" s="90"/>
      <c r="CU54" s="90"/>
      <c r="CV54" s="90"/>
      <c r="CW54" s="90"/>
      <c r="CX54" s="90"/>
      <c r="CY54" s="90"/>
      <c r="CZ54" s="90"/>
      <c r="DA54" s="90"/>
      <c r="DB54" s="90"/>
      <c r="DC54" s="90"/>
      <c r="DD54" s="90"/>
      <c r="DE54" s="90"/>
      <c r="DF54" s="90"/>
      <c r="DG54" s="90"/>
      <c r="DH54" s="90"/>
      <c r="DI54" s="90"/>
      <c r="DJ54" s="90"/>
      <c r="DK54" s="90"/>
      <c r="DL54" s="90"/>
      <c r="DM54" s="90"/>
      <c r="DN54" s="90"/>
      <c r="DO54" s="90"/>
      <c r="DP54" s="90"/>
      <c r="DQ54" s="90"/>
      <c r="DR54" s="90"/>
      <c r="DS54" s="90"/>
      <c r="DT54" s="90"/>
      <c r="DU54" s="90"/>
      <c r="DV54" s="90"/>
      <c r="DW54" s="90"/>
      <c r="DX54" s="90"/>
      <c r="DY54" s="90"/>
      <c r="DZ54" s="90"/>
      <c r="EA54" s="90"/>
      <c r="EB54" s="90"/>
      <c r="EC54" s="90"/>
      <c r="ED54" s="90"/>
      <c r="EE54" s="90"/>
      <c r="EF54" s="90"/>
      <c r="EG54" s="90"/>
      <c r="EH54" s="90"/>
      <c r="EI54" s="90"/>
      <c r="EJ54" s="90"/>
      <c r="EK54" s="90"/>
      <c r="EL54" s="90"/>
      <c r="EM54" s="90"/>
      <c r="EN54" s="90"/>
      <c r="EO54" s="90"/>
      <c r="EP54" s="90"/>
      <c r="EQ54" s="90"/>
      <c r="ER54" s="90"/>
      <c r="ES54" s="90"/>
      <c r="ET54" s="90"/>
      <c r="EU54" s="90"/>
      <c r="EV54" s="90"/>
      <c r="EW54" s="90"/>
      <c r="EX54" s="90"/>
      <c r="EY54" s="90"/>
      <c r="EZ54" s="90"/>
      <c r="FA54" s="90"/>
      <c r="FB54" s="90"/>
      <c r="FC54" s="90"/>
      <c r="FD54" s="90"/>
      <c r="FE54" s="90"/>
      <c r="FF54" s="90"/>
      <c r="FG54" s="90"/>
      <c r="FH54" s="90"/>
      <c r="FI54" s="90"/>
      <c r="FJ54" s="90"/>
      <c r="FK54" s="90"/>
      <c r="FL54" s="90"/>
      <c r="FM54" s="90"/>
      <c r="FN54" s="90"/>
      <c r="FO54" s="90"/>
      <c r="FP54" s="90"/>
      <c r="FQ54" s="90"/>
      <c r="FR54" s="90"/>
      <c r="FS54" s="90"/>
      <c r="FT54" s="90"/>
      <c r="FU54" s="90"/>
      <c r="FV54" s="90"/>
      <c r="FW54" s="90"/>
      <c r="FX54" s="90"/>
      <c r="FY54" s="90"/>
      <c r="FZ54" s="90"/>
      <c r="GA54" s="90"/>
      <c r="GB54" s="90"/>
      <c r="GC54" s="90"/>
      <c r="GD54" s="90"/>
      <c r="GE54" s="90"/>
      <c r="GF54" s="90"/>
      <c r="GG54" s="90"/>
      <c r="GH54" s="90"/>
      <c r="GI54" s="90"/>
      <c r="GJ54" s="90"/>
      <c r="GK54" s="90"/>
      <c r="GL54" s="90"/>
      <c r="GM54" s="90"/>
      <c r="GN54" s="90"/>
      <c r="GO54" s="90"/>
      <c r="GP54" s="90"/>
      <c r="GQ54" s="90"/>
      <c r="GR54" s="90"/>
      <c r="GS54" s="90"/>
      <c r="GT54" s="90"/>
      <c r="GU54" s="90"/>
      <c r="GV54" s="90"/>
      <c r="GW54" s="90"/>
      <c r="GX54" s="90"/>
      <c r="GY54" s="90"/>
      <c r="GZ54" s="90"/>
      <c r="HA54" s="90"/>
      <c r="HB54" s="90"/>
      <c r="HC54" s="90"/>
      <c r="HD54" s="90"/>
      <c r="HE54" s="90"/>
      <c r="HF54" s="90"/>
      <c r="HG54" s="90"/>
      <c r="HH54" s="90"/>
      <c r="HI54" s="90"/>
      <c r="HJ54" s="90"/>
      <c r="HK54" s="90"/>
      <c r="HL54" s="90"/>
      <c r="HM54" s="90"/>
      <c r="HN54" s="90"/>
      <c r="HO54" s="90"/>
      <c r="HP54" s="90"/>
      <c r="HQ54" s="90"/>
      <c r="HR54" s="90"/>
      <c r="HS54" s="90"/>
      <c r="HT54" s="90"/>
      <c r="HU54" s="90"/>
      <c r="HV54" s="90"/>
      <c r="HW54" s="90"/>
      <c r="HX54" s="90"/>
      <c r="HY54" s="90"/>
      <c r="HZ54" s="90"/>
      <c r="IA54" s="90"/>
      <c r="IB54" s="90"/>
      <c r="IC54" s="90"/>
      <c r="ID54" s="90"/>
      <c r="IE54" s="90"/>
      <c r="IF54" s="90"/>
      <c r="IG54" s="90"/>
      <c r="IH54" s="90"/>
      <c r="II54" s="90"/>
      <c r="IJ54" s="90"/>
      <c r="IK54" s="90"/>
      <c r="IL54" s="90"/>
      <c r="IM54" s="90"/>
      <c r="IN54" s="90"/>
      <c r="IO54" s="90"/>
      <c r="IP54" s="90"/>
      <c r="IQ54" s="90"/>
      <c r="IR54" s="90"/>
      <c r="IS54" s="90"/>
      <c r="IT54" s="90"/>
      <c r="IU54" s="90"/>
      <c r="IV54" s="90"/>
    </row>
    <row r="55" spans="1:256" s="91" customFormat="1" ht="24.75" customHeight="1">
      <c r="A55" s="107" t="s">
        <v>262</v>
      </c>
      <c r="B55" s="107"/>
      <c r="C55" s="107"/>
      <c r="D55" s="107"/>
      <c r="E55" s="107"/>
      <c r="F55" s="107"/>
      <c r="G55" s="107"/>
      <c r="H55" s="89"/>
      <c r="I55" s="89"/>
      <c r="J55" s="89"/>
      <c r="K55" s="90"/>
      <c r="L55" s="90"/>
      <c r="M55" s="89"/>
      <c r="N55" s="89"/>
      <c r="O55" s="89"/>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c r="DQ55" s="90"/>
      <c r="DR55" s="90"/>
      <c r="DS55" s="90"/>
      <c r="DT55" s="90"/>
      <c r="DU55" s="90"/>
      <c r="DV55" s="90"/>
      <c r="DW55" s="90"/>
      <c r="DX55" s="90"/>
      <c r="DY55" s="90"/>
      <c r="DZ55" s="90"/>
      <c r="EA55" s="90"/>
      <c r="EB55" s="90"/>
      <c r="EC55" s="90"/>
      <c r="ED55" s="90"/>
      <c r="EE55" s="90"/>
      <c r="EF55" s="90"/>
      <c r="EG55" s="90"/>
      <c r="EH55" s="90"/>
      <c r="EI55" s="90"/>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90"/>
      <c r="FO55" s="90"/>
      <c r="FP55" s="90"/>
      <c r="FQ55" s="90"/>
      <c r="FR55" s="90"/>
      <c r="FS55" s="90"/>
      <c r="FT55" s="90"/>
      <c r="FU55" s="90"/>
      <c r="FV55" s="90"/>
      <c r="FW55" s="90"/>
      <c r="FX55" s="90"/>
      <c r="FY55" s="90"/>
      <c r="FZ55" s="90"/>
      <c r="GA55" s="90"/>
      <c r="GB55" s="90"/>
      <c r="GC55" s="90"/>
      <c r="GD55" s="90"/>
      <c r="GE55" s="90"/>
      <c r="GF55" s="90"/>
      <c r="GG55" s="90"/>
      <c r="GH55" s="90"/>
      <c r="GI55" s="90"/>
      <c r="GJ55" s="90"/>
      <c r="GK55" s="90"/>
      <c r="GL55" s="90"/>
      <c r="GM55" s="90"/>
      <c r="GN55" s="90"/>
      <c r="GO55" s="90"/>
      <c r="GP55" s="90"/>
      <c r="GQ55" s="90"/>
      <c r="GR55" s="90"/>
      <c r="GS55" s="90"/>
      <c r="GT55" s="90"/>
      <c r="GU55" s="90"/>
      <c r="GV55" s="90"/>
      <c r="GW55" s="90"/>
      <c r="GX55" s="90"/>
      <c r="GY55" s="90"/>
      <c r="GZ55" s="90"/>
      <c r="HA55" s="90"/>
      <c r="HB55" s="90"/>
      <c r="HC55" s="90"/>
      <c r="HD55" s="90"/>
      <c r="HE55" s="90"/>
      <c r="HF55" s="90"/>
      <c r="HG55" s="90"/>
      <c r="HH55" s="90"/>
      <c r="HI55" s="90"/>
      <c r="HJ55" s="90"/>
      <c r="HK55" s="90"/>
      <c r="HL55" s="90"/>
      <c r="HM55" s="90"/>
      <c r="HN55" s="90"/>
      <c r="HO55" s="90"/>
      <c r="HP55" s="90"/>
      <c r="HQ55" s="90"/>
      <c r="HR55" s="90"/>
      <c r="HS55" s="90"/>
      <c r="HT55" s="90"/>
      <c r="HU55" s="90"/>
      <c r="HV55" s="90"/>
      <c r="HW55" s="90"/>
      <c r="HX55" s="90"/>
      <c r="HY55" s="90"/>
      <c r="HZ55" s="90"/>
      <c r="IA55" s="90"/>
      <c r="IB55" s="90"/>
      <c r="IC55" s="90"/>
      <c r="ID55" s="90"/>
      <c r="IE55" s="90"/>
      <c r="IF55" s="90"/>
      <c r="IG55" s="90"/>
      <c r="IH55" s="90"/>
      <c r="II55" s="90"/>
      <c r="IJ55" s="90"/>
      <c r="IK55" s="90"/>
      <c r="IL55" s="90"/>
      <c r="IM55" s="90"/>
      <c r="IN55" s="90"/>
      <c r="IO55" s="90"/>
      <c r="IP55" s="90"/>
      <c r="IQ55" s="90"/>
      <c r="IR55" s="90"/>
      <c r="IS55" s="90"/>
      <c r="IT55" s="90"/>
      <c r="IU55" s="90"/>
      <c r="IV55" s="90"/>
    </row>
    <row r="56" spans="1:256" s="91" customFormat="1">
      <c r="A56" s="107" t="s">
        <v>263</v>
      </c>
      <c r="B56" s="107"/>
      <c r="C56" s="107"/>
      <c r="D56" s="107"/>
      <c r="E56" s="107"/>
      <c r="F56" s="107"/>
      <c r="G56" s="107"/>
      <c r="H56" s="89"/>
      <c r="I56" s="89"/>
      <c r="J56" s="89"/>
      <c r="K56" s="90"/>
      <c r="L56" s="90"/>
      <c r="M56" s="89"/>
      <c r="N56" s="89"/>
      <c r="O56" s="89"/>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0"/>
      <c r="BR56" s="90"/>
      <c r="BS56" s="90"/>
      <c r="BT56" s="90"/>
      <c r="BU56" s="90"/>
      <c r="BV56" s="90"/>
      <c r="BW56" s="90"/>
      <c r="BX56" s="90"/>
      <c r="BY56" s="90"/>
      <c r="BZ56" s="90"/>
      <c r="CA56" s="90"/>
      <c r="CB56" s="90"/>
      <c r="CC56" s="90"/>
      <c r="CD56" s="90"/>
      <c r="CE56" s="90"/>
      <c r="CF56" s="90"/>
      <c r="CG56" s="90"/>
      <c r="CH56" s="90"/>
      <c r="CI56" s="90"/>
      <c r="CJ56" s="90"/>
      <c r="CK56" s="90"/>
      <c r="CL56" s="90"/>
      <c r="CM56" s="90"/>
      <c r="CN56" s="90"/>
      <c r="CO56" s="90"/>
      <c r="CP56" s="90"/>
      <c r="CQ56" s="90"/>
      <c r="CR56" s="90"/>
      <c r="CS56" s="90"/>
      <c r="CT56" s="90"/>
      <c r="CU56" s="90"/>
      <c r="CV56" s="90"/>
      <c r="CW56" s="90"/>
      <c r="CX56" s="90"/>
      <c r="CY56" s="90"/>
      <c r="CZ56" s="90"/>
      <c r="DA56" s="90"/>
      <c r="DB56" s="90"/>
      <c r="DC56" s="90"/>
      <c r="DD56" s="90"/>
      <c r="DE56" s="90"/>
      <c r="DF56" s="90"/>
      <c r="DG56" s="90"/>
      <c r="DH56" s="90"/>
      <c r="DI56" s="90"/>
      <c r="DJ56" s="90"/>
      <c r="DK56" s="90"/>
      <c r="DL56" s="90"/>
      <c r="DM56" s="90"/>
      <c r="DN56" s="90"/>
      <c r="DO56" s="90"/>
      <c r="DP56" s="90"/>
      <c r="DQ56" s="90"/>
      <c r="DR56" s="90"/>
      <c r="DS56" s="90"/>
      <c r="DT56" s="90"/>
      <c r="DU56" s="90"/>
      <c r="DV56" s="90"/>
      <c r="DW56" s="90"/>
      <c r="DX56" s="90"/>
      <c r="DY56" s="90"/>
      <c r="DZ56" s="90"/>
      <c r="EA56" s="90"/>
      <c r="EB56" s="90"/>
      <c r="EC56" s="90"/>
      <c r="ED56" s="90"/>
      <c r="EE56" s="90"/>
      <c r="EF56" s="90"/>
      <c r="EG56" s="90"/>
      <c r="EH56" s="90"/>
      <c r="EI56" s="90"/>
      <c r="EJ56" s="90"/>
      <c r="EK56" s="90"/>
      <c r="EL56" s="90"/>
      <c r="EM56" s="90"/>
      <c r="EN56" s="90"/>
      <c r="EO56" s="90"/>
      <c r="EP56" s="90"/>
      <c r="EQ56" s="90"/>
      <c r="ER56" s="90"/>
      <c r="ES56" s="90"/>
      <c r="ET56" s="90"/>
      <c r="EU56" s="90"/>
      <c r="EV56" s="90"/>
      <c r="EW56" s="90"/>
      <c r="EX56" s="90"/>
      <c r="EY56" s="90"/>
      <c r="EZ56" s="90"/>
      <c r="FA56" s="90"/>
      <c r="FB56" s="90"/>
      <c r="FC56" s="90"/>
      <c r="FD56" s="90"/>
      <c r="FE56" s="90"/>
      <c r="FF56" s="90"/>
      <c r="FG56" s="90"/>
      <c r="FH56" s="90"/>
      <c r="FI56" s="90"/>
      <c r="FJ56" s="90"/>
      <c r="FK56" s="90"/>
      <c r="FL56" s="90"/>
      <c r="FM56" s="90"/>
      <c r="FN56" s="90"/>
      <c r="FO56" s="90"/>
      <c r="FP56" s="90"/>
      <c r="FQ56" s="90"/>
      <c r="FR56" s="90"/>
      <c r="FS56" s="90"/>
      <c r="FT56" s="90"/>
      <c r="FU56" s="90"/>
      <c r="FV56" s="90"/>
      <c r="FW56" s="90"/>
      <c r="FX56" s="90"/>
      <c r="FY56" s="90"/>
      <c r="FZ56" s="90"/>
      <c r="GA56" s="90"/>
      <c r="GB56" s="90"/>
      <c r="GC56" s="90"/>
      <c r="GD56" s="90"/>
      <c r="GE56" s="90"/>
      <c r="GF56" s="90"/>
      <c r="GG56" s="90"/>
      <c r="GH56" s="90"/>
      <c r="GI56" s="90"/>
      <c r="GJ56" s="90"/>
      <c r="GK56" s="90"/>
      <c r="GL56" s="90"/>
      <c r="GM56" s="90"/>
      <c r="GN56" s="90"/>
      <c r="GO56" s="90"/>
      <c r="GP56" s="90"/>
      <c r="GQ56" s="90"/>
      <c r="GR56" s="90"/>
      <c r="GS56" s="90"/>
      <c r="GT56" s="90"/>
      <c r="GU56" s="90"/>
      <c r="GV56" s="90"/>
      <c r="GW56" s="90"/>
      <c r="GX56" s="90"/>
      <c r="GY56" s="90"/>
      <c r="GZ56" s="90"/>
      <c r="HA56" s="90"/>
      <c r="HB56" s="90"/>
      <c r="HC56" s="90"/>
      <c r="HD56" s="90"/>
      <c r="HE56" s="90"/>
      <c r="HF56" s="90"/>
      <c r="HG56" s="90"/>
      <c r="HH56" s="90"/>
      <c r="HI56" s="90"/>
      <c r="HJ56" s="90"/>
      <c r="HK56" s="90"/>
      <c r="HL56" s="90"/>
      <c r="HM56" s="90"/>
      <c r="HN56" s="90"/>
      <c r="HO56" s="90"/>
      <c r="HP56" s="90"/>
      <c r="HQ56" s="90"/>
      <c r="HR56" s="90"/>
      <c r="HS56" s="90"/>
      <c r="HT56" s="90"/>
      <c r="HU56" s="90"/>
      <c r="HV56" s="90"/>
      <c r="HW56" s="90"/>
      <c r="HX56" s="90"/>
      <c r="HY56" s="90"/>
      <c r="HZ56" s="90"/>
      <c r="IA56" s="90"/>
      <c r="IB56" s="90"/>
      <c r="IC56" s="90"/>
      <c r="ID56" s="90"/>
      <c r="IE56" s="90"/>
      <c r="IF56" s="90"/>
      <c r="IG56" s="90"/>
      <c r="IH56" s="90"/>
      <c r="II56" s="90"/>
      <c r="IJ56" s="90"/>
      <c r="IK56" s="90"/>
      <c r="IL56" s="90"/>
      <c r="IM56" s="90"/>
      <c r="IN56" s="90"/>
      <c r="IO56" s="90"/>
      <c r="IP56" s="90"/>
      <c r="IQ56" s="90"/>
      <c r="IR56" s="90"/>
      <c r="IS56" s="90"/>
      <c r="IT56" s="90"/>
      <c r="IU56" s="90"/>
      <c r="IV56" s="90"/>
    </row>
    <row r="57" spans="1:256" s="91" customFormat="1" ht="27.75" customHeight="1">
      <c r="A57" s="104" t="s">
        <v>264</v>
      </c>
      <c r="B57" s="104"/>
      <c r="C57" s="104"/>
      <c r="D57" s="104"/>
      <c r="E57" s="104"/>
      <c r="F57" s="104"/>
      <c r="G57" s="104"/>
      <c r="H57" s="89"/>
      <c r="I57" s="89"/>
      <c r="J57" s="89"/>
      <c r="K57" s="90"/>
      <c r="L57" s="90"/>
      <c r="M57" s="89"/>
      <c r="N57" s="89"/>
      <c r="O57" s="89"/>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c r="DG57" s="90"/>
      <c r="DH57" s="90"/>
      <c r="DI57" s="90"/>
      <c r="DJ57" s="90"/>
      <c r="DK57" s="90"/>
      <c r="DL57" s="90"/>
      <c r="DM57" s="90"/>
      <c r="DN57" s="90"/>
      <c r="DO57" s="90"/>
      <c r="DP57" s="90"/>
      <c r="DQ57" s="90"/>
      <c r="DR57" s="90"/>
      <c r="DS57" s="90"/>
      <c r="DT57" s="90"/>
      <c r="DU57" s="90"/>
      <c r="DV57" s="90"/>
      <c r="DW57" s="90"/>
      <c r="DX57" s="90"/>
      <c r="DY57" s="90"/>
      <c r="DZ57" s="90"/>
      <c r="EA57" s="90"/>
      <c r="EB57" s="90"/>
      <c r="EC57" s="90"/>
      <c r="ED57" s="90"/>
      <c r="EE57" s="90"/>
      <c r="EF57" s="90"/>
      <c r="EG57" s="90"/>
      <c r="EH57" s="90"/>
      <c r="EI57" s="90"/>
      <c r="EJ57" s="90"/>
      <c r="EK57" s="90"/>
      <c r="EL57" s="90"/>
      <c r="EM57" s="90"/>
      <c r="EN57" s="90"/>
      <c r="EO57" s="90"/>
      <c r="EP57" s="90"/>
      <c r="EQ57" s="90"/>
      <c r="ER57" s="90"/>
      <c r="ES57" s="90"/>
      <c r="ET57" s="90"/>
      <c r="EU57" s="90"/>
      <c r="EV57" s="90"/>
      <c r="EW57" s="90"/>
      <c r="EX57" s="90"/>
      <c r="EY57" s="90"/>
      <c r="EZ57" s="90"/>
      <c r="FA57" s="90"/>
      <c r="FB57" s="90"/>
      <c r="FC57" s="90"/>
      <c r="FD57" s="90"/>
      <c r="FE57" s="90"/>
      <c r="FF57" s="90"/>
      <c r="FG57" s="90"/>
      <c r="FH57" s="90"/>
      <c r="FI57" s="90"/>
      <c r="FJ57" s="90"/>
      <c r="FK57" s="90"/>
      <c r="FL57" s="90"/>
      <c r="FM57" s="90"/>
      <c r="FN57" s="90"/>
      <c r="FO57" s="90"/>
      <c r="FP57" s="90"/>
      <c r="FQ57" s="90"/>
      <c r="FR57" s="90"/>
      <c r="FS57" s="90"/>
      <c r="FT57" s="90"/>
      <c r="FU57" s="90"/>
      <c r="FV57" s="90"/>
      <c r="FW57" s="90"/>
      <c r="FX57" s="90"/>
      <c r="FY57" s="90"/>
      <c r="FZ57" s="90"/>
      <c r="GA57" s="90"/>
      <c r="GB57" s="90"/>
      <c r="GC57" s="90"/>
      <c r="GD57" s="90"/>
      <c r="GE57" s="90"/>
      <c r="GF57" s="90"/>
      <c r="GG57" s="90"/>
      <c r="GH57" s="90"/>
      <c r="GI57" s="90"/>
      <c r="GJ57" s="90"/>
      <c r="GK57" s="90"/>
      <c r="GL57" s="90"/>
      <c r="GM57" s="90"/>
      <c r="GN57" s="90"/>
      <c r="GO57" s="90"/>
      <c r="GP57" s="90"/>
      <c r="GQ57" s="90"/>
      <c r="GR57" s="90"/>
      <c r="GS57" s="90"/>
      <c r="GT57" s="90"/>
      <c r="GU57" s="90"/>
      <c r="GV57" s="90"/>
      <c r="GW57" s="90"/>
      <c r="GX57" s="90"/>
      <c r="GY57" s="90"/>
      <c r="GZ57" s="90"/>
      <c r="HA57" s="90"/>
      <c r="HB57" s="90"/>
      <c r="HC57" s="90"/>
      <c r="HD57" s="90"/>
      <c r="HE57" s="90"/>
      <c r="HF57" s="90"/>
      <c r="HG57" s="90"/>
      <c r="HH57" s="90"/>
      <c r="HI57" s="90"/>
      <c r="HJ57" s="90"/>
      <c r="HK57" s="90"/>
      <c r="HL57" s="90"/>
      <c r="HM57" s="90"/>
      <c r="HN57" s="90"/>
      <c r="HO57" s="90"/>
      <c r="HP57" s="90"/>
      <c r="HQ57" s="90"/>
      <c r="HR57" s="90"/>
      <c r="HS57" s="90"/>
      <c r="HT57" s="90"/>
      <c r="HU57" s="90"/>
      <c r="HV57" s="90"/>
      <c r="HW57" s="90"/>
      <c r="HX57" s="90"/>
      <c r="HY57" s="90"/>
      <c r="HZ57" s="90"/>
      <c r="IA57" s="90"/>
      <c r="IB57" s="90"/>
      <c r="IC57" s="90"/>
      <c r="ID57" s="90"/>
      <c r="IE57" s="90"/>
      <c r="IF57" s="90"/>
      <c r="IG57" s="90"/>
      <c r="IH57" s="90"/>
      <c r="II57" s="90"/>
      <c r="IJ57" s="90"/>
      <c r="IK57" s="90"/>
      <c r="IL57" s="90"/>
      <c r="IM57" s="90"/>
      <c r="IN57" s="90"/>
      <c r="IO57" s="90"/>
      <c r="IP57" s="90"/>
      <c r="IQ57" s="90"/>
      <c r="IR57" s="90"/>
      <c r="IS57" s="90"/>
      <c r="IT57" s="90"/>
      <c r="IU57" s="90"/>
      <c r="IV57" s="90"/>
    </row>
    <row r="58" spans="1:256" s="91" customFormat="1">
      <c r="A58" s="110" t="s">
        <v>265</v>
      </c>
      <c r="B58" s="110"/>
      <c r="C58" s="110"/>
      <c r="D58" s="110"/>
      <c r="E58" s="110"/>
      <c r="F58" s="110"/>
      <c r="G58" s="110"/>
      <c r="H58" s="89"/>
      <c r="I58" s="89"/>
      <c r="J58" s="89"/>
      <c r="K58" s="90"/>
      <c r="L58" s="90"/>
      <c r="M58" s="89"/>
      <c r="N58" s="89"/>
      <c r="O58" s="89"/>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90"/>
      <c r="CQ58" s="90"/>
      <c r="CR58" s="90"/>
      <c r="CS58" s="90"/>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90"/>
      <c r="GE58" s="90"/>
      <c r="GF58" s="90"/>
      <c r="GG58" s="90"/>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row>
    <row r="59" spans="1:256" s="91" customFormat="1">
      <c r="A59" s="85"/>
      <c r="B59" s="92"/>
      <c r="C59" s="85"/>
      <c r="D59" s="90"/>
      <c r="E59" s="89"/>
      <c r="F59" s="89"/>
      <c r="G59" s="89"/>
      <c r="H59" s="89"/>
      <c r="I59" s="89"/>
      <c r="J59" s="89"/>
      <c r="K59" s="90"/>
      <c r="L59" s="90"/>
      <c r="M59" s="89"/>
      <c r="N59" s="89"/>
      <c r="O59" s="89"/>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90"/>
      <c r="GE59" s="90"/>
      <c r="GF59" s="90"/>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row>
    <row r="60" spans="1:256" s="91" customFormat="1">
      <c r="A60" s="109" t="s">
        <v>266</v>
      </c>
      <c r="B60" s="109"/>
      <c r="C60" s="109"/>
      <c r="D60" s="109"/>
      <c r="E60" s="109"/>
      <c r="F60" s="109"/>
      <c r="G60" s="109"/>
      <c r="H60" s="89"/>
      <c r="I60" s="89"/>
      <c r="J60" s="89"/>
      <c r="K60" s="90"/>
      <c r="L60" s="90"/>
      <c r="M60" s="89"/>
      <c r="N60" s="89"/>
      <c r="O60" s="89"/>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c r="BS60" s="90"/>
      <c r="BT60" s="90"/>
      <c r="BU60" s="90"/>
      <c r="BV60" s="90"/>
      <c r="BW60" s="90"/>
      <c r="BX60" s="90"/>
      <c r="BY60" s="90"/>
      <c r="BZ60" s="90"/>
      <c r="CA60" s="90"/>
      <c r="CB60" s="90"/>
      <c r="CC60" s="90"/>
      <c r="CD60" s="90"/>
      <c r="CE60" s="90"/>
      <c r="CF60" s="90"/>
      <c r="CG60" s="90"/>
      <c r="CH60" s="90"/>
      <c r="CI60" s="90"/>
      <c r="CJ60" s="90"/>
      <c r="CK60" s="90"/>
      <c r="CL60" s="90"/>
      <c r="CM60" s="90"/>
      <c r="CN60" s="90"/>
      <c r="CO60" s="90"/>
      <c r="CP60" s="90"/>
      <c r="CQ60" s="90"/>
      <c r="CR60" s="90"/>
      <c r="CS60" s="90"/>
      <c r="CT60" s="90"/>
      <c r="CU60" s="90"/>
      <c r="CV60" s="90"/>
      <c r="CW60" s="90"/>
      <c r="CX60" s="90"/>
      <c r="CY60" s="90"/>
      <c r="CZ60" s="90"/>
      <c r="DA60" s="90"/>
      <c r="DB60" s="90"/>
      <c r="DC60" s="90"/>
      <c r="DD60" s="90"/>
      <c r="DE60" s="90"/>
      <c r="DF60" s="90"/>
      <c r="DG60" s="90"/>
      <c r="DH60" s="90"/>
      <c r="DI60" s="90"/>
      <c r="DJ60" s="90"/>
      <c r="DK60" s="90"/>
      <c r="DL60" s="90"/>
      <c r="DM60" s="90"/>
      <c r="DN60" s="90"/>
      <c r="DO60" s="90"/>
      <c r="DP60" s="90"/>
      <c r="DQ60" s="90"/>
      <c r="DR60" s="90"/>
      <c r="DS60" s="90"/>
      <c r="DT60" s="90"/>
      <c r="DU60" s="90"/>
      <c r="DV60" s="90"/>
      <c r="DW60" s="90"/>
      <c r="DX60" s="90"/>
      <c r="DY60" s="90"/>
      <c r="DZ60" s="90"/>
      <c r="EA60" s="90"/>
      <c r="EB60" s="90"/>
      <c r="EC60" s="90"/>
      <c r="ED60" s="90"/>
      <c r="EE60" s="90"/>
      <c r="EF60" s="90"/>
      <c r="EG60" s="90"/>
      <c r="EH60" s="90"/>
      <c r="EI60" s="90"/>
      <c r="EJ60" s="90"/>
      <c r="EK60" s="90"/>
      <c r="EL60" s="90"/>
      <c r="EM60" s="90"/>
      <c r="EN60" s="90"/>
      <c r="EO60" s="90"/>
      <c r="EP60" s="90"/>
      <c r="EQ60" s="90"/>
      <c r="ER60" s="90"/>
      <c r="ES60" s="90"/>
      <c r="ET60" s="90"/>
      <c r="EU60" s="90"/>
      <c r="EV60" s="90"/>
      <c r="EW60" s="90"/>
      <c r="EX60" s="90"/>
      <c r="EY60" s="90"/>
      <c r="EZ60" s="90"/>
      <c r="FA60" s="90"/>
      <c r="FB60" s="90"/>
      <c r="FC60" s="90"/>
      <c r="FD60" s="90"/>
      <c r="FE60" s="90"/>
      <c r="FF60" s="90"/>
      <c r="FG60" s="90"/>
      <c r="FH60" s="90"/>
      <c r="FI60" s="90"/>
      <c r="FJ60" s="90"/>
      <c r="FK60" s="90"/>
      <c r="FL60" s="90"/>
      <c r="FM60" s="90"/>
      <c r="FN60" s="90"/>
      <c r="FO60" s="90"/>
      <c r="FP60" s="90"/>
      <c r="FQ60" s="90"/>
      <c r="FR60" s="90"/>
      <c r="FS60" s="90"/>
      <c r="FT60" s="90"/>
      <c r="FU60" s="90"/>
      <c r="FV60" s="90"/>
      <c r="FW60" s="90"/>
      <c r="FX60" s="90"/>
      <c r="FY60" s="90"/>
      <c r="FZ60" s="90"/>
      <c r="GA60" s="90"/>
      <c r="GB60" s="90"/>
      <c r="GC60" s="90"/>
      <c r="GD60" s="90"/>
      <c r="GE60" s="90"/>
      <c r="GF60" s="90"/>
      <c r="GG60" s="90"/>
      <c r="GH60" s="90"/>
      <c r="GI60" s="90"/>
      <c r="GJ60" s="90"/>
      <c r="GK60" s="90"/>
      <c r="GL60" s="90"/>
      <c r="GM60" s="90"/>
      <c r="GN60" s="90"/>
      <c r="GO60" s="90"/>
      <c r="GP60" s="90"/>
      <c r="GQ60" s="90"/>
      <c r="GR60" s="90"/>
      <c r="GS60" s="90"/>
      <c r="GT60" s="90"/>
      <c r="GU60" s="90"/>
      <c r="GV60" s="90"/>
      <c r="GW60" s="90"/>
      <c r="GX60" s="90"/>
      <c r="GY60" s="90"/>
      <c r="GZ60" s="90"/>
      <c r="HA60" s="90"/>
      <c r="HB60" s="90"/>
      <c r="HC60" s="90"/>
      <c r="HD60" s="90"/>
      <c r="HE60" s="90"/>
      <c r="HF60" s="90"/>
      <c r="HG60" s="90"/>
      <c r="HH60" s="90"/>
      <c r="HI60" s="90"/>
      <c r="HJ60" s="90"/>
      <c r="HK60" s="90"/>
      <c r="HL60" s="90"/>
      <c r="HM60" s="90"/>
      <c r="HN60" s="90"/>
      <c r="HO60" s="90"/>
      <c r="HP60" s="90"/>
      <c r="HQ60" s="90"/>
      <c r="HR60" s="90"/>
      <c r="HS60" s="90"/>
      <c r="HT60" s="90"/>
      <c r="HU60" s="90"/>
      <c r="HV60" s="90"/>
      <c r="HW60" s="90"/>
      <c r="HX60" s="90"/>
      <c r="HY60" s="90"/>
      <c r="HZ60" s="90"/>
      <c r="IA60" s="90"/>
      <c r="IB60" s="90"/>
      <c r="IC60" s="90"/>
      <c r="ID60" s="90"/>
      <c r="IE60" s="90"/>
      <c r="IF60" s="90"/>
      <c r="IG60" s="90"/>
      <c r="IH60" s="90"/>
      <c r="II60" s="90"/>
      <c r="IJ60" s="90"/>
      <c r="IK60" s="90"/>
      <c r="IL60" s="90"/>
      <c r="IM60" s="90"/>
      <c r="IN60" s="90"/>
      <c r="IO60" s="90"/>
      <c r="IP60" s="90"/>
      <c r="IQ60" s="90"/>
      <c r="IR60" s="90"/>
      <c r="IS60" s="90"/>
      <c r="IT60" s="90"/>
      <c r="IU60" s="90"/>
      <c r="IV60" s="90"/>
    </row>
    <row r="61" spans="1:256" s="91" customFormat="1" ht="27.75" customHeight="1">
      <c r="A61" s="107" t="s">
        <v>267</v>
      </c>
      <c r="B61" s="107"/>
      <c r="C61" s="107"/>
      <c r="D61" s="107"/>
      <c r="E61" s="107"/>
      <c r="F61" s="107"/>
      <c r="G61" s="107"/>
      <c r="H61" s="89"/>
      <c r="I61" s="89"/>
      <c r="J61" s="89"/>
      <c r="K61" s="90"/>
      <c r="L61" s="90"/>
      <c r="M61" s="89"/>
      <c r="N61" s="89"/>
      <c r="O61" s="89"/>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0"/>
      <c r="BQ61" s="90"/>
      <c r="BR61" s="90"/>
      <c r="BS61" s="90"/>
      <c r="BT61" s="90"/>
      <c r="BU61" s="90"/>
      <c r="BV61" s="90"/>
      <c r="BW61" s="90"/>
      <c r="BX61" s="90"/>
      <c r="BY61" s="90"/>
      <c r="BZ61" s="90"/>
      <c r="CA61" s="90"/>
      <c r="CB61" s="90"/>
      <c r="CC61" s="90"/>
      <c r="CD61" s="90"/>
      <c r="CE61" s="90"/>
      <c r="CF61" s="90"/>
      <c r="CG61" s="90"/>
      <c r="CH61" s="90"/>
      <c r="CI61" s="90"/>
      <c r="CJ61" s="90"/>
      <c r="CK61" s="90"/>
      <c r="CL61" s="90"/>
      <c r="CM61" s="90"/>
      <c r="CN61" s="90"/>
      <c r="CO61" s="90"/>
      <c r="CP61" s="90"/>
      <c r="CQ61" s="90"/>
      <c r="CR61" s="90"/>
      <c r="CS61" s="90"/>
      <c r="CT61" s="90"/>
      <c r="CU61" s="90"/>
      <c r="CV61" s="90"/>
      <c r="CW61" s="90"/>
      <c r="CX61" s="90"/>
      <c r="CY61" s="90"/>
      <c r="CZ61" s="90"/>
      <c r="DA61" s="90"/>
      <c r="DB61" s="90"/>
      <c r="DC61" s="90"/>
      <c r="DD61" s="90"/>
      <c r="DE61" s="90"/>
      <c r="DF61" s="90"/>
      <c r="DG61" s="90"/>
      <c r="DH61" s="90"/>
      <c r="DI61" s="90"/>
      <c r="DJ61" s="90"/>
      <c r="DK61" s="90"/>
      <c r="DL61" s="90"/>
      <c r="DM61" s="90"/>
      <c r="DN61" s="90"/>
      <c r="DO61" s="90"/>
      <c r="DP61" s="90"/>
      <c r="DQ61" s="90"/>
      <c r="DR61" s="90"/>
      <c r="DS61" s="90"/>
      <c r="DT61" s="90"/>
      <c r="DU61" s="90"/>
      <c r="DV61" s="90"/>
      <c r="DW61" s="90"/>
      <c r="DX61" s="90"/>
      <c r="DY61" s="90"/>
      <c r="DZ61" s="90"/>
      <c r="EA61" s="90"/>
      <c r="EB61" s="90"/>
      <c r="EC61" s="90"/>
      <c r="ED61" s="90"/>
      <c r="EE61" s="90"/>
      <c r="EF61" s="90"/>
      <c r="EG61" s="90"/>
      <c r="EH61" s="90"/>
      <c r="EI61" s="90"/>
      <c r="EJ61" s="90"/>
      <c r="EK61" s="90"/>
      <c r="EL61" s="90"/>
      <c r="EM61" s="90"/>
      <c r="EN61" s="90"/>
      <c r="EO61" s="90"/>
      <c r="EP61" s="90"/>
      <c r="EQ61" s="90"/>
      <c r="ER61" s="90"/>
      <c r="ES61" s="90"/>
      <c r="ET61" s="90"/>
      <c r="EU61" s="90"/>
      <c r="EV61" s="90"/>
      <c r="EW61" s="90"/>
      <c r="EX61" s="90"/>
      <c r="EY61" s="90"/>
      <c r="EZ61" s="90"/>
      <c r="FA61" s="90"/>
      <c r="FB61" s="90"/>
      <c r="FC61" s="90"/>
      <c r="FD61" s="90"/>
      <c r="FE61" s="90"/>
      <c r="FF61" s="90"/>
      <c r="FG61" s="90"/>
      <c r="FH61" s="90"/>
      <c r="FI61" s="90"/>
      <c r="FJ61" s="90"/>
      <c r="FK61" s="90"/>
      <c r="FL61" s="90"/>
      <c r="FM61" s="90"/>
      <c r="FN61" s="90"/>
      <c r="FO61" s="90"/>
      <c r="FP61" s="90"/>
      <c r="FQ61" s="90"/>
      <c r="FR61" s="90"/>
      <c r="FS61" s="90"/>
      <c r="FT61" s="90"/>
      <c r="FU61" s="90"/>
      <c r="FV61" s="90"/>
      <c r="FW61" s="90"/>
      <c r="FX61" s="90"/>
      <c r="FY61" s="90"/>
      <c r="FZ61" s="90"/>
      <c r="GA61" s="90"/>
      <c r="GB61" s="90"/>
      <c r="GC61" s="90"/>
      <c r="GD61" s="90"/>
      <c r="GE61" s="90"/>
      <c r="GF61" s="90"/>
      <c r="GG61" s="90"/>
      <c r="GH61" s="90"/>
      <c r="GI61" s="90"/>
      <c r="GJ61" s="90"/>
      <c r="GK61" s="90"/>
      <c r="GL61" s="90"/>
      <c r="GM61" s="90"/>
      <c r="GN61" s="90"/>
      <c r="GO61" s="90"/>
      <c r="GP61" s="90"/>
      <c r="GQ61" s="90"/>
      <c r="GR61" s="90"/>
      <c r="GS61" s="90"/>
      <c r="GT61" s="90"/>
      <c r="GU61" s="90"/>
      <c r="GV61" s="90"/>
      <c r="GW61" s="90"/>
      <c r="GX61" s="90"/>
      <c r="GY61" s="90"/>
      <c r="GZ61" s="90"/>
      <c r="HA61" s="90"/>
      <c r="HB61" s="90"/>
      <c r="HC61" s="90"/>
      <c r="HD61" s="90"/>
      <c r="HE61" s="90"/>
      <c r="HF61" s="90"/>
      <c r="HG61" s="90"/>
      <c r="HH61" s="90"/>
      <c r="HI61" s="90"/>
      <c r="HJ61" s="90"/>
      <c r="HK61" s="90"/>
      <c r="HL61" s="90"/>
      <c r="HM61" s="90"/>
      <c r="HN61" s="90"/>
      <c r="HO61" s="90"/>
      <c r="HP61" s="90"/>
      <c r="HQ61" s="90"/>
      <c r="HR61" s="90"/>
      <c r="HS61" s="90"/>
      <c r="HT61" s="90"/>
      <c r="HU61" s="90"/>
      <c r="HV61" s="90"/>
      <c r="HW61" s="90"/>
      <c r="HX61" s="90"/>
      <c r="HY61" s="90"/>
      <c r="HZ61" s="90"/>
      <c r="IA61" s="90"/>
      <c r="IB61" s="90"/>
      <c r="IC61" s="90"/>
      <c r="ID61" s="90"/>
      <c r="IE61" s="90"/>
      <c r="IF61" s="90"/>
      <c r="IG61" s="90"/>
      <c r="IH61" s="90"/>
      <c r="II61" s="90"/>
      <c r="IJ61" s="90"/>
      <c r="IK61" s="90"/>
      <c r="IL61" s="90"/>
      <c r="IM61" s="90"/>
      <c r="IN61" s="90"/>
      <c r="IO61" s="90"/>
      <c r="IP61" s="90"/>
      <c r="IQ61" s="90"/>
      <c r="IR61" s="90"/>
      <c r="IS61" s="90"/>
      <c r="IT61" s="90"/>
      <c r="IU61" s="90"/>
      <c r="IV61" s="90"/>
    </row>
    <row r="62" spans="1:256" s="91" customFormat="1" ht="30" customHeight="1">
      <c r="A62" s="107" t="s">
        <v>268</v>
      </c>
      <c r="B62" s="107"/>
      <c r="C62" s="107"/>
      <c r="D62" s="107"/>
      <c r="E62" s="107"/>
      <c r="F62" s="107"/>
      <c r="G62" s="107"/>
      <c r="H62" s="89"/>
      <c r="I62" s="89"/>
      <c r="J62" s="89"/>
      <c r="K62" s="90"/>
      <c r="L62" s="90"/>
      <c r="M62" s="89"/>
      <c r="N62" s="89"/>
      <c r="O62" s="89"/>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row>
    <row r="63" spans="1:256" s="91" customFormat="1" ht="27" customHeight="1">
      <c r="A63" s="107" t="s">
        <v>258</v>
      </c>
      <c r="B63" s="107"/>
      <c r="C63" s="107"/>
      <c r="D63" s="107"/>
      <c r="E63" s="107"/>
      <c r="F63" s="107"/>
      <c r="G63" s="107"/>
      <c r="H63" s="89"/>
      <c r="I63" s="89"/>
      <c r="J63" s="89"/>
      <c r="K63" s="90"/>
      <c r="L63" s="90"/>
      <c r="M63" s="89"/>
      <c r="N63" s="89"/>
      <c r="O63" s="89"/>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0"/>
      <c r="BR63" s="90"/>
      <c r="BS63" s="90"/>
      <c r="BT63" s="90"/>
      <c r="BU63" s="90"/>
      <c r="BV63" s="90"/>
      <c r="BW63" s="90"/>
      <c r="BX63" s="90"/>
      <c r="BY63" s="90"/>
      <c r="BZ63" s="90"/>
      <c r="CA63" s="90"/>
      <c r="CB63" s="90"/>
      <c r="CC63" s="90"/>
      <c r="CD63" s="90"/>
      <c r="CE63" s="90"/>
      <c r="CF63" s="90"/>
      <c r="CG63" s="90"/>
      <c r="CH63" s="90"/>
      <c r="CI63" s="90"/>
      <c r="CJ63" s="90"/>
      <c r="CK63" s="90"/>
      <c r="CL63" s="90"/>
      <c r="CM63" s="90"/>
      <c r="CN63" s="90"/>
      <c r="CO63" s="90"/>
      <c r="CP63" s="90"/>
      <c r="CQ63" s="90"/>
      <c r="CR63" s="90"/>
      <c r="CS63" s="90"/>
      <c r="CT63" s="90"/>
      <c r="CU63" s="90"/>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90"/>
      <c r="GB63" s="90"/>
      <c r="GC63" s="90"/>
      <c r="GD63" s="90"/>
      <c r="GE63" s="90"/>
      <c r="GF63" s="90"/>
      <c r="GG63" s="90"/>
      <c r="GH63" s="90"/>
      <c r="GI63" s="90"/>
      <c r="GJ63" s="90"/>
      <c r="GK63" s="90"/>
      <c r="GL63" s="90"/>
      <c r="GM63" s="90"/>
      <c r="GN63" s="90"/>
      <c r="GO63" s="90"/>
      <c r="GP63" s="90"/>
      <c r="GQ63" s="90"/>
      <c r="GR63" s="90"/>
      <c r="GS63" s="90"/>
      <c r="GT63" s="90"/>
      <c r="GU63" s="90"/>
      <c r="GV63" s="90"/>
      <c r="GW63" s="90"/>
      <c r="GX63" s="90"/>
      <c r="GY63" s="90"/>
      <c r="GZ63" s="90"/>
      <c r="HA63" s="90"/>
      <c r="HB63" s="90"/>
      <c r="HC63" s="90"/>
      <c r="HD63" s="90"/>
      <c r="HE63" s="90"/>
      <c r="HF63" s="90"/>
      <c r="HG63" s="90"/>
      <c r="HH63" s="90"/>
      <c r="HI63" s="90"/>
      <c r="HJ63" s="90"/>
      <c r="HK63" s="90"/>
      <c r="HL63" s="90"/>
      <c r="HM63" s="90"/>
      <c r="HN63" s="90"/>
      <c r="HO63" s="90"/>
      <c r="HP63" s="90"/>
      <c r="HQ63" s="90"/>
      <c r="HR63" s="90"/>
      <c r="HS63" s="90"/>
      <c r="HT63" s="90"/>
      <c r="HU63" s="90"/>
      <c r="HV63" s="90"/>
      <c r="HW63" s="90"/>
      <c r="HX63" s="90"/>
      <c r="HY63" s="90"/>
      <c r="HZ63" s="90"/>
      <c r="IA63" s="90"/>
      <c r="IB63" s="90"/>
      <c r="IC63" s="90"/>
      <c r="ID63" s="90"/>
      <c r="IE63" s="90"/>
      <c r="IF63" s="90"/>
      <c r="IG63" s="90"/>
      <c r="IH63" s="90"/>
      <c r="II63" s="90"/>
      <c r="IJ63" s="90"/>
      <c r="IK63" s="90"/>
      <c r="IL63" s="90"/>
      <c r="IM63" s="90"/>
      <c r="IN63" s="90"/>
      <c r="IO63" s="90"/>
      <c r="IP63" s="90"/>
      <c r="IQ63" s="90"/>
      <c r="IR63" s="90"/>
      <c r="IS63" s="90"/>
      <c r="IT63" s="90"/>
      <c r="IU63" s="90"/>
      <c r="IV63" s="90"/>
    </row>
    <row r="64" spans="1:256" s="91" customFormat="1" ht="23.25" customHeight="1">
      <c r="A64" s="107" t="s">
        <v>259</v>
      </c>
      <c r="B64" s="107"/>
      <c r="C64" s="107"/>
      <c r="D64" s="107"/>
      <c r="E64" s="107"/>
      <c r="F64" s="107"/>
      <c r="G64" s="107"/>
      <c r="H64" s="89"/>
      <c r="I64" s="89"/>
      <c r="J64" s="89"/>
      <c r="K64" s="90"/>
      <c r="L64" s="90"/>
      <c r="M64" s="89"/>
      <c r="N64" s="89"/>
      <c r="O64" s="89"/>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0"/>
      <c r="BR64" s="90"/>
      <c r="BS64" s="90"/>
      <c r="BT64" s="90"/>
      <c r="BU64" s="90"/>
      <c r="BV64" s="90"/>
      <c r="BW64" s="90"/>
      <c r="BX64" s="90"/>
      <c r="BY64" s="90"/>
      <c r="BZ64" s="90"/>
      <c r="CA64" s="90"/>
      <c r="CB64" s="90"/>
      <c r="CC64" s="90"/>
      <c r="CD64" s="90"/>
      <c r="CE64" s="90"/>
      <c r="CF64" s="90"/>
      <c r="CG64" s="90"/>
      <c r="CH64" s="90"/>
      <c r="CI64" s="90"/>
      <c r="CJ64" s="90"/>
      <c r="CK64" s="90"/>
      <c r="CL64" s="90"/>
      <c r="CM64" s="90"/>
      <c r="CN64" s="90"/>
      <c r="CO64" s="90"/>
      <c r="CP64" s="90"/>
      <c r="CQ64" s="90"/>
      <c r="CR64" s="90"/>
      <c r="CS64" s="90"/>
      <c r="CT64" s="90"/>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90"/>
      <c r="GB64" s="90"/>
      <c r="GC64" s="90"/>
      <c r="GD64" s="90"/>
      <c r="GE64" s="90"/>
      <c r="GF64" s="90"/>
      <c r="GG64" s="90"/>
      <c r="GH64" s="90"/>
      <c r="GI64" s="90"/>
      <c r="GJ64" s="90"/>
      <c r="GK64" s="90"/>
      <c r="GL64" s="90"/>
      <c r="GM64" s="90"/>
      <c r="GN64" s="90"/>
      <c r="GO64" s="90"/>
      <c r="GP64" s="90"/>
      <c r="GQ64" s="90"/>
      <c r="GR64" s="90"/>
      <c r="GS64" s="90"/>
      <c r="GT64" s="90"/>
      <c r="GU64" s="90"/>
      <c r="GV64" s="90"/>
      <c r="GW64" s="90"/>
      <c r="GX64" s="90"/>
      <c r="GY64" s="90"/>
      <c r="GZ64" s="90"/>
      <c r="HA64" s="90"/>
      <c r="HB64" s="90"/>
      <c r="HC64" s="90"/>
      <c r="HD64" s="90"/>
      <c r="HE64" s="90"/>
      <c r="HF64" s="90"/>
      <c r="HG64" s="90"/>
      <c r="HH64" s="90"/>
      <c r="HI64" s="90"/>
      <c r="HJ64" s="90"/>
      <c r="HK64" s="90"/>
      <c r="HL64" s="90"/>
      <c r="HM64" s="90"/>
      <c r="HN64" s="90"/>
      <c r="HO64" s="90"/>
      <c r="HP64" s="90"/>
      <c r="HQ64" s="90"/>
      <c r="HR64" s="90"/>
      <c r="HS64" s="90"/>
      <c r="HT64" s="90"/>
      <c r="HU64" s="90"/>
      <c r="HV64" s="90"/>
      <c r="HW64" s="90"/>
      <c r="HX64" s="90"/>
      <c r="HY64" s="90"/>
      <c r="HZ64" s="90"/>
      <c r="IA64" s="90"/>
      <c r="IB64" s="90"/>
      <c r="IC64" s="90"/>
      <c r="ID64" s="90"/>
      <c r="IE64" s="90"/>
      <c r="IF64" s="90"/>
      <c r="IG64" s="90"/>
      <c r="IH64" s="90"/>
      <c r="II64" s="90"/>
      <c r="IJ64" s="90"/>
      <c r="IK64" s="90"/>
      <c r="IL64" s="90"/>
      <c r="IM64" s="90"/>
      <c r="IN64" s="90"/>
      <c r="IO64" s="90"/>
      <c r="IP64" s="90"/>
      <c r="IQ64" s="90"/>
      <c r="IR64" s="90"/>
      <c r="IS64" s="90"/>
      <c r="IT64" s="90"/>
      <c r="IU64" s="90"/>
      <c r="IV64" s="90"/>
    </row>
    <row r="65" spans="1:256" s="91" customFormat="1">
      <c r="A65" s="107" t="s">
        <v>260</v>
      </c>
      <c r="B65" s="107"/>
      <c r="C65" s="107"/>
      <c r="D65" s="107"/>
      <c r="E65" s="107"/>
      <c r="F65" s="107"/>
      <c r="G65" s="107"/>
      <c r="H65" s="89"/>
      <c r="I65" s="89"/>
      <c r="J65" s="89"/>
      <c r="K65" s="90"/>
      <c r="L65" s="90"/>
      <c r="M65" s="89"/>
      <c r="N65" s="89"/>
      <c r="O65" s="89"/>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0"/>
      <c r="BU65" s="90"/>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90"/>
      <c r="GB65" s="90"/>
      <c r="GC65" s="90"/>
      <c r="GD65" s="90"/>
      <c r="GE65" s="90"/>
      <c r="GF65" s="90"/>
      <c r="GG65" s="90"/>
      <c r="GH65" s="90"/>
      <c r="GI65" s="90"/>
      <c r="GJ65" s="90"/>
      <c r="GK65" s="90"/>
      <c r="GL65" s="90"/>
      <c r="GM65" s="90"/>
      <c r="GN65" s="90"/>
      <c r="GO65" s="90"/>
      <c r="GP65" s="90"/>
      <c r="GQ65" s="90"/>
      <c r="GR65" s="90"/>
      <c r="GS65" s="90"/>
      <c r="GT65" s="90"/>
      <c r="GU65" s="90"/>
      <c r="GV65" s="90"/>
      <c r="GW65" s="90"/>
      <c r="GX65" s="90"/>
      <c r="GY65" s="90"/>
      <c r="GZ65" s="90"/>
      <c r="HA65" s="90"/>
      <c r="HB65" s="90"/>
      <c r="HC65" s="90"/>
      <c r="HD65" s="90"/>
      <c r="HE65" s="90"/>
      <c r="HF65" s="90"/>
      <c r="HG65" s="90"/>
      <c r="HH65" s="90"/>
      <c r="HI65" s="90"/>
      <c r="HJ65" s="90"/>
      <c r="HK65" s="90"/>
      <c r="HL65" s="90"/>
      <c r="HM65" s="90"/>
      <c r="HN65" s="90"/>
      <c r="HO65" s="90"/>
      <c r="HP65" s="90"/>
      <c r="HQ65" s="90"/>
      <c r="HR65" s="90"/>
      <c r="HS65" s="90"/>
      <c r="HT65" s="90"/>
      <c r="HU65" s="90"/>
      <c r="HV65" s="90"/>
      <c r="HW65" s="90"/>
      <c r="HX65" s="90"/>
      <c r="HY65" s="90"/>
      <c r="HZ65" s="90"/>
      <c r="IA65" s="90"/>
      <c r="IB65" s="90"/>
      <c r="IC65" s="90"/>
      <c r="ID65" s="90"/>
      <c r="IE65" s="90"/>
      <c r="IF65" s="90"/>
      <c r="IG65" s="90"/>
      <c r="IH65" s="90"/>
      <c r="II65" s="90"/>
      <c r="IJ65" s="90"/>
      <c r="IK65" s="90"/>
      <c r="IL65" s="90"/>
      <c r="IM65" s="90"/>
      <c r="IN65" s="90"/>
      <c r="IO65" s="90"/>
      <c r="IP65" s="90"/>
      <c r="IQ65" s="90"/>
      <c r="IR65" s="90"/>
      <c r="IS65" s="90"/>
      <c r="IT65" s="90"/>
      <c r="IU65" s="90"/>
      <c r="IV65" s="90"/>
    </row>
    <row r="66" spans="1:256" s="91" customFormat="1">
      <c r="A66" s="107" t="s">
        <v>263</v>
      </c>
      <c r="B66" s="107"/>
      <c r="C66" s="107"/>
      <c r="D66" s="107"/>
      <c r="E66" s="107"/>
      <c r="F66" s="107"/>
      <c r="G66" s="107"/>
      <c r="H66" s="89"/>
      <c r="I66" s="89"/>
      <c r="J66" s="89"/>
      <c r="K66" s="90"/>
      <c r="L66" s="90"/>
      <c r="M66" s="89"/>
      <c r="N66" s="89"/>
      <c r="O66" s="89"/>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0"/>
      <c r="BR66" s="90"/>
      <c r="BS66" s="90"/>
      <c r="BT66" s="90"/>
      <c r="BU66" s="90"/>
      <c r="BV66" s="90"/>
      <c r="BW66" s="90"/>
      <c r="BX66" s="90"/>
      <c r="BY66" s="90"/>
      <c r="BZ66" s="90"/>
      <c r="CA66" s="90"/>
      <c r="CB66" s="90"/>
      <c r="CC66" s="90"/>
      <c r="CD66" s="90"/>
      <c r="CE66" s="90"/>
      <c r="CF66" s="90"/>
      <c r="CG66" s="90"/>
      <c r="CH66" s="90"/>
      <c r="CI66" s="90"/>
      <c r="CJ66" s="90"/>
      <c r="CK66" s="90"/>
      <c r="CL66" s="90"/>
      <c r="CM66" s="90"/>
      <c r="CN66" s="90"/>
      <c r="CO66" s="90"/>
      <c r="CP66" s="90"/>
      <c r="CQ66" s="90"/>
      <c r="CR66" s="90"/>
      <c r="CS66" s="90"/>
      <c r="CT66" s="90"/>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90"/>
      <c r="GB66" s="90"/>
      <c r="GC66" s="90"/>
      <c r="GD66" s="90"/>
      <c r="GE66" s="90"/>
      <c r="GF66" s="90"/>
      <c r="GG66" s="90"/>
      <c r="GH66" s="90"/>
      <c r="GI66" s="90"/>
      <c r="GJ66" s="90"/>
      <c r="GK66" s="90"/>
      <c r="GL66" s="90"/>
      <c r="GM66" s="90"/>
      <c r="GN66" s="90"/>
      <c r="GO66" s="90"/>
      <c r="GP66" s="90"/>
      <c r="GQ66" s="90"/>
      <c r="GR66" s="90"/>
      <c r="GS66" s="90"/>
      <c r="GT66" s="90"/>
      <c r="GU66" s="90"/>
      <c r="GV66" s="90"/>
      <c r="GW66" s="90"/>
      <c r="GX66" s="90"/>
      <c r="GY66" s="90"/>
      <c r="GZ66" s="90"/>
      <c r="HA66" s="90"/>
      <c r="HB66" s="90"/>
      <c r="HC66" s="90"/>
      <c r="HD66" s="90"/>
      <c r="HE66" s="90"/>
      <c r="HF66" s="90"/>
      <c r="HG66" s="90"/>
      <c r="HH66" s="90"/>
      <c r="HI66" s="90"/>
      <c r="HJ66" s="90"/>
      <c r="HK66" s="90"/>
      <c r="HL66" s="90"/>
      <c r="HM66" s="90"/>
      <c r="HN66" s="90"/>
      <c r="HO66" s="90"/>
      <c r="HP66" s="90"/>
      <c r="HQ66" s="90"/>
      <c r="HR66" s="90"/>
      <c r="HS66" s="90"/>
      <c r="HT66" s="90"/>
      <c r="HU66" s="90"/>
      <c r="HV66" s="90"/>
      <c r="HW66" s="90"/>
      <c r="HX66" s="90"/>
      <c r="HY66" s="90"/>
      <c r="HZ66" s="90"/>
      <c r="IA66" s="90"/>
      <c r="IB66" s="90"/>
      <c r="IC66" s="90"/>
      <c r="ID66" s="90"/>
      <c r="IE66" s="90"/>
      <c r="IF66" s="90"/>
      <c r="IG66" s="90"/>
      <c r="IH66" s="90"/>
      <c r="II66" s="90"/>
      <c r="IJ66" s="90"/>
      <c r="IK66" s="90"/>
      <c r="IL66" s="90"/>
      <c r="IM66" s="90"/>
      <c r="IN66" s="90"/>
      <c r="IO66" s="90"/>
      <c r="IP66" s="90"/>
      <c r="IQ66" s="90"/>
      <c r="IR66" s="90"/>
      <c r="IS66" s="90"/>
      <c r="IT66" s="90"/>
      <c r="IU66" s="90"/>
      <c r="IV66" s="90"/>
    </row>
    <row r="67" spans="1:256" s="91" customFormat="1">
      <c r="A67" s="107" t="s">
        <v>269</v>
      </c>
      <c r="B67" s="107"/>
      <c r="C67" s="107"/>
      <c r="D67" s="107"/>
      <c r="E67" s="107"/>
      <c r="F67" s="107"/>
      <c r="G67" s="107"/>
      <c r="H67" s="89"/>
      <c r="I67" s="89"/>
      <c r="J67" s="89"/>
      <c r="K67" s="90"/>
      <c r="L67" s="90"/>
      <c r="M67" s="89"/>
      <c r="N67" s="89"/>
      <c r="O67" s="89"/>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c r="CG67" s="90"/>
      <c r="CH67" s="90"/>
      <c r="CI67" s="90"/>
      <c r="CJ67" s="90"/>
      <c r="CK67" s="90"/>
      <c r="CL67" s="90"/>
      <c r="CM67" s="90"/>
      <c r="CN67" s="90"/>
      <c r="CO67" s="90"/>
      <c r="CP67" s="90"/>
      <c r="CQ67" s="90"/>
      <c r="CR67" s="90"/>
      <c r="CS67" s="90"/>
      <c r="CT67" s="90"/>
      <c r="CU67" s="90"/>
      <c r="CV67" s="90"/>
      <c r="CW67" s="90"/>
      <c r="CX67" s="90"/>
      <c r="CY67" s="90"/>
      <c r="CZ67" s="90"/>
      <c r="DA67" s="90"/>
      <c r="DB67" s="90"/>
      <c r="DC67" s="90"/>
      <c r="DD67" s="90"/>
      <c r="DE67" s="90"/>
      <c r="DF67" s="90"/>
      <c r="DG67" s="90"/>
      <c r="DH67" s="90"/>
      <c r="DI67" s="90"/>
      <c r="DJ67" s="90"/>
      <c r="DK67" s="90"/>
      <c r="DL67" s="90"/>
      <c r="DM67" s="90"/>
      <c r="DN67" s="90"/>
      <c r="DO67" s="90"/>
      <c r="DP67" s="90"/>
      <c r="DQ67" s="90"/>
      <c r="DR67" s="90"/>
      <c r="DS67" s="90"/>
      <c r="DT67" s="90"/>
      <c r="DU67" s="90"/>
      <c r="DV67" s="90"/>
      <c r="DW67" s="90"/>
      <c r="DX67" s="90"/>
      <c r="DY67" s="90"/>
      <c r="DZ67" s="90"/>
      <c r="EA67" s="90"/>
      <c r="EB67" s="90"/>
      <c r="EC67" s="90"/>
      <c r="ED67" s="90"/>
      <c r="EE67" s="90"/>
      <c r="EF67" s="90"/>
      <c r="EG67" s="90"/>
      <c r="EH67" s="90"/>
      <c r="EI67" s="90"/>
      <c r="EJ67" s="90"/>
      <c r="EK67" s="90"/>
      <c r="EL67" s="90"/>
      <c r="EM67" s="90"/>
      <c r="EN67" s="90"/>
      <c r="EO67" s="90"/>
      <c r="EP67" s="90"/>
      <c r="EQ67" s="90"/>
      <c r="ER67" s="90"/>
      <c r="ES67" s="90"/>
      <c r="ET67" s="90"/>
      <c r="EU67" s="90"/>
      <c r="EV67" s="90"/>
      <c r="EW67" s="90"/>
      <c r="EX67" s="90"/>
      <c r="EY67" s="90"/>
      <c r="EZ67" s="90"/>
      <c r="FA67" s="90"/>
      <c r="FB67" s="90"/>
      <c r="FC67" s="90"/>
      <c r="FD67" s="90"/>
      <c r="FE67" s="90"/>
      <c r="FF67" s="90"/>
      <c r="FG67" s="90"/>
      <c r="FH67" s="90"/>
      <c r="FI67" s="90"/>
      <c r="FJ67" s="90"/>
      <c r="FK67" s="90"/>
      <c r="FL67" s="90"/>
      <c r="FM67" s="90"/>
      <c r="FN67" s="90"/>
      <c r="FO67" s="90"/>
      <c r="FP67" s="90"/>
      <c r="FQ67" s="90"/>
      <c r="FR67" s="90"/>
      <c r="FS67" s="90"/>
      <c r="FT67" s="90"/>
      <c r="FU67" s="90"/>
      <c r="FV67" s="90"/>
      <c r="FW67" s="90"/>
      <c r="FX67" s="90"/>
      <c r="FY67" s="90"/>
      <c r="FZ67" s="90"/>
      <c r="GA67" s="90"/>
      <c r="GB67" s="90"/>
      <c r="GC67" s="90"/>
      <c r="GD67" s="90"/>
      <c r="GE67" s="90"/>
      <c r="GF67" s="90"/>
      <c r="GG67" s="90"/>
      <c r="GH67" s="90"/>
      <c r="GI67" s="90"/>
      <c r="GJ67" s="90"/>
      <c r="GK67" s="90"/>
      <c r="GL67" s="90"/>
      <c r="GM67" s="90"/>
      <c r="GN67" s="90"/>
      <c r="GO67" s="90"/>
      <c r="GP67" s="90"/>
      <c r="GQ67" s="90"/>
      <c r="GR67" s="90"/>
      <c r="GS67" s="90"/>
      <c r="GT67" s="90"/>
      <c r="GU67" s="90"/>
      <c r="GV67" s="90"/>
      <c r="GW67" s="90"/>
      <c r="GX67" s="90"/>
      <c r="GY67" s="90"/>
      <c r="GZ67" s="90"/>
      <c r="HA67" s="90"/>
      <c r="HB67" s="90"/>
      <c r="HC67" s="90"/>
      <c r="HD67" s="90"/>
      <c r="HE67" s="90"/>
      <c r="HF67" s="90"/>
      <c r="HG67" s="90"/>
      <c r="HH67" s="90"/>
      <c r="HI67" s="90"/>
      <c r="HJ67" s="90"/>
      <c r="HK67" s="90"/>
      <c r="HL67" s="90"/>
      <c r="HM67" s="90"/>
      <c r="HN67" s="90"/>
      <c r="HO67" s="90"/>
      <c r="HP67" s="90"/>
      <c r="HQ67" s="90"/>
      <c r="HR67" s="90"/>
      <c r="HS67" s="90"/>
      <c r="HT67" s="90"/>
      <c r="HU67" s="90"/>
      <c r="HV67" s="90"/>
      <c r="HW67" s="90"/>
      <c r="HX67" s="90"/>
      <c r="HY67" s="90"/>
      <c r="HZ67" s="90"/>
      <c r="IA67" s="90"/>
      <c r="IB67" s="90"/>
      <c r="IC67" s="90"/>
      <c r="ID67" s="90"/>
      <c r="IE67" s="90"/>
      <c r="IF67" s="90"/>
      <c r="IG67" s="90"/>
      <c r="IH67" s="90"/>
      <c r="II67" s="90"/>
      <c r="IJ67" s="90"/>
      <c r="IK67" s="90"/>
      <c r="IL67" s="90"/>
      <c r="IM67" s="90"/>
      <c r="IN67" s="90"/>
      <c r="IO67" s="90"/>
      <c r="IP67" s="90"/>
      <c r="IQ67" s="90"/>
      <c r="IR67" s="90"/>
      <c r="IS67" s="90"/>
      <c r="IT67" s="90"/>
      <c r="IU67" s="90"/>
      <c r="IV67" s="90"/>
    </row>
    <row r="68" spans="1:256" s="91" customFormat="1">
      <c r="A68" s="85"/>
      <c r="B68" s="92"/>
      <c r="C68" s="85"/>
      <c r="D68" s="90"/>
      <c r="E68" s="89"/>
      <c r="F68" s="89"/>
      <c r="G68" s="89"/>
      <c r="H68" s="89"/>
      <c r="I68" s="89"/>
      <c r="J68" s="89"/>
      <c r="K68" s="90"/>
      <c r="L68" s="90"/>
      <c r="M68" s="89"/>
      <c r="N68" s="89"/>
      <c r="O68" s="89"/>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c r="CL68" s="90"/>
      <c r="CM68" s="90"/>
      <c r="CN68" s="90"/>
      <c r="CO68" s="90"/>
      <c r="CP68" s="90"/>
      <c r="CQ68" s="90"/>
      <c r="CR68" s="90"/>
      <c r="CS68" s="90"/>
      <c r="CT68" s="90"/>
      <c r="CU68" s="90"/>
      <c r="CV68" s="90"/>
      <c r="CW68" s="90"/>
      <c r="CX68" s="90"/>
      <c r="CY68" s="90"/>
      <c r="CZ68" s="90"/>
      <c r="DA68" s="90"/>
      <c r="DB68" s="90"/>
      <c r="DC68" s="90"/>
      <c r="DD68" s="90"/>
      <c r="DE68" s="90"/>
      <c r="DF68" s="90"/>
      <c r="DG68" s="90"/>
      <c r="DH68" s="90"/>
      <c r="DI68" s="90"/>
      <c r="DJ68" s="90"/>
      <c r="DK68" s="90"/>
      <c r="DL68" s="90"/>
      <c r="DM68" s="90"/>
      <c r="DN68" s="90"/>
      <c r="DO68" s="90"/>
      <c r="DP68" s="90"/>
      <c r="DQ68" s="90"/>
      <c r="DR68" s="90"/>
      <c r="DS68" s="90"/>
      <c r="DT68" s="90"/>
      <c r="DU68" s="90"/>
      <c r="DV68" s="90"/>
      <c r="DW68" s="90"/>
      <c r="DX68" s="90"/>
      <c r="DY68" s="90"/>
      <c r="DZ68" s="90"/>
      <c r="EA68" s="90"/>
      <c r="EB68" s="90"/>
      <c r="EC68" s="90"/>
      <c r="ED68" s="90"/>
      <c r="EE68" s="90"/>
      <c r="EF68" s="90"/>
      <c r="EG68" s="90"/>
      <c r="EH68" s="90"/>
      <c r="EI68" s="90"/>
      <c r="EJ68" s="90"/>
      <c r="EK68" s="90"/>
      <c r="EL68" s="90"/>
      <c r="EM68" s="90"/>
      <c r="EN68" s="90"/>
      <c r="EO68" s="90"/>
      <c r="EP68" s="90"/>
      <c r="EQ68" s="90"/>
      <c r="ER68" s="90"/>
      <c r="ES68" s="90"/>
      <c r="ET68" s="90"/>
      <c r="EU68" s="90"/>
      <c r="EV68" s="90"/>
      <c r="EW68" s="90"/>
      <c r="EX68" s="90"/>
      <c r="EY68" s="90"/>
      <c r="EZ68" s="90"/>
      <c r="FA68" s="90"/>
      <c r="FB68" s="90"/>
      <c r="FC68" s="90"/>
      <c r="FD68" s="90"/>
      <c r="FE68" s="90"/>
      <c r="FF68" s="90"/>
      <c r="FG68" s="90"/>
      <c r="FH68" s="90"/>
      <c r="FI68" s="90"/>
      <c r="FJ68" s="90"/>
      <c r="FK68" s="90"/>
      <c r="FL68" s="90"/>
      <c r="FM68" s="90"/>
      <c r="FN68" s="90"/>
      <c r="FO68" s="90"/>
      <c r="FP68" s="90"/>
      <c r="FQ68" s="90"/>
      <c r="FR68" s="90"/>
      <c r="FS68" s="90"/>
      <c r="FT68" s="90"/>
      <c r="FU68" s="90"/>
      <c r="FV68" s="90"/>
      <c r="FW68" s="90"/>
      <c r="FX68" s="90"/>
      <c r="FY68" s="90"/>
      <c r="FZ68" s="90"/>
      <c r="GA68" s="90"/>
      <c r="GB68" s="90"/>
      <c r="GC68" s="90"/>
      <c r="GD68" s="90"/>
      <c r="GE68" s="90"/>
      <c r="GF68" s="90"/>
      <c r="GG68" s="90"/>
      <c r="GH68" s="90"/>
      <c r="GI68" s="90"/>
      <c r="GJ68" s="90"/>
      <c r="GK68" s="90"/>
      <c r="GL68" s="90"/>
      <c r="GM68" s="90"/>
      <c r="GN68" s="90"/>
      <c r="GO68" s="90"/>
      <c r="GP68" s="90"/>
      <c r="GQ68" s="90"/>
      <c r="GR68" s="90"/>
      <c r="GS68" s="90"/>
      <c r="GT68" s="90"/>
      <c r="GU68" s="90"/>
      <c r="GV68" s="90"/>
      <c r="GW68" s="90"/>
      <c r="GX68" s="90"/>
      <c r="GY68" s="90"/>
      <c r="GZ68" s="90"/>
      <c r="HA68" s="90"/>
      <c r="HB68" s="90"/>
      <c r="HC68" s="90"/>
      <c r="HD68" s="90"/>
      <c r="HE68" s="90"/>
      <c r="HF68" s="90"/>
      <c r="HG68" s="90"/>
      <c r="HH68" s="90"/>
      <c r="HI68" s="90"/>
      <c r="HJ68" s="90"/>
      <c r="HK68" s="90"/>
      <c r="HL68" s="90"/>
      <c r="HM68" s="90"/>
      <c r="HN68" s="90"/>
      <c r="HO68" s="90"/>
      <c r="HP68" s="90"/>
      <c r="HQ68" s="90"/>
      <c r="HR68" s="90"/>
      <c r="HS68" s="90"/>
      <c r="HT68" s="90"/>
      <c r="HU68" s="90"/>
      <c r="HV68" s="90"/>
      <c r="HW68" s="90"/>
      <c r="HX68" s="90"/>
      <c r="HY68" s="90"/>
      <c r="HZ68" s="90"/>
      <c r="IA68" s="90"/>
      <c r="IB68" s="90"/>
      <c r="IC68" s="90"/>
      <c r="ID68" s="90"/>
      <c r="IE68" s="90"/>
      <c r="IF68" s="90"/>
      <c r="IG68" s="90"/>
      <c r="IH68" s="90"/>
      <c r="II68" s="90"/>
      <c r="IJ68" s="90"/>
      <c r="IK68" s="90"/>
      <c r="IL68" s="90"/>
      <c r="IM68" s="90"/>
      <c r="IN68" s="90"/>
      <c r="IO68" s="90"/>
      <c r="IP68" s="90"/>
      <c r="IQ68" s="90"/>
      <c r="IR68" s="90"/>
      <c r="IS68" s="90"/>
      <c r="IT68" s="90"/>
      <c r="IU68" s="90"/>
      <c r="IV68" s="90"/>
    </row>
    <row r="69" spans="1:256" s="91" customFormat="1">
      <c r="A69" s="111" t="s">
        <v>270</v>
      </c>
      <c r="B69" s="111"/>
      <c r="C69" s="111"/>
      <c r="D69" s="111"/>
      <c r="E69" s="111"/>
      <c r="F69" s="111"/>
      <c r="G69" s="111"/>
      <c r="H69" s="89"/>
      <c r="I69" s="89"/>
      <c r="J69" s="89"/>
      <c r="K69" s="90"/>
      <c r="L69" s="90"/>
      <c r="M69" s="89"/>
      <c r="N69" s="89"/>
      <c r="O69" s="89"/>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G69" s="90"/>
      <c r="CH69" s="90"/>
      <c r="CI69" s="90"/>
      <c r="CJ69" s="90"/>
      <c r="CK69" s="90"/>
      <c r="CL69" s="90"/>
      <c r="CM69" s="90"/>
      <c r="CN69" s="90"/>
      <c r="CO69" s="90"/>
      <c r="CP69" s="90"/>
      <c r="CQ69" s="90"/>
      <c r="CR69" s="90"/>
      <c r="CS69" s="90"/>
      <c r="CT69" s="90"/>
      <c r="CU69" s="90"/>
      <c r="CV69" s="90"/>
      <c r="CW69" s="90"/>
      <c r="CX69" s="90"/>
      <c r="CY69" s="90"/>
      <c r="CZ69" s="90"/>
      <c r="DA69" s="90"/>
      <c r="DB69" s="90"/>
      <c r="DC69" s="90"/>
      <c r="DD69" s="90"/>
      <c r="DE69" s="90"/>
      <c r="DF69" s="90"/>
      <c r="DG69" s="90"/>
      <c r="DH69" s="90"/>
      <c r="DI69" s="90"/>
      <c r="DJ69" s="90"/>
      <c r="DK69" s="90"/>
      <c r="DL69" s="90"/>
      <c r="DM69" s="90"/>
      <c r="DN69" s="90"/>
      <c r="DO69" s="90"/>
      <c r="DP69" s="90"/>
      <c r="DQ69" s="90"/>
      <c r="DR69" s="90"/>
      <c r="DS69" s="90"/>
      <c r="DT69" s="90"/>
      <c r="DU69" s="90"/>
      <c r="DV69" s="90"/>
      <c r="DW69" s="90"/>
      <c r="DX69" s="90"/>
      <c r="DY69" s="90"/>
      <c r="DZ69" s="90"/>
      <c r="EA69" s="90"/>
      <c r="EB69" s="90"/>
      <c r="EC69" s="90"/>
      <c r="ED69" s="90"/>
      <c r="EE69" s="90"/>
      <c r="EF69" s="90"/>
      <c r="EG69" s="90"/>
      <c r="EH69" s="90"/>
      <c r="EI69" s="90"/>
      <c r="EJ69" s="90"/>
      <c r="EK69" s="90"/>
      <c r="EL69" s="90"/>
      <c r="EM69" s="90"/>
      <c r="EN69" s="90"/>
      <c r="EO69" s="90"/>
      <c r="EP69" s="90"/>
      <c r="EQ69" s="90"/>
      <c r="ER69" s="90"/>
      <c r="ES69" s="90"/>
      <c r="ET69" s="90"/>
      <c r="EU69" s="90"/>
      <c r="EV69" s="90"/>
      <c r="EW69" s="90"/>
      <c r="EX69" s="90"/>
      <c r="EY69" s="90"/>
      <c r="EZ69" s="90"/>
      <c r="FA69" s="90"/>
      <c r="FB69" s="90"/>
      <c r="FC69" s="90"/>
      <c r="FD69" s="90"/>
      <c r="FE69" s="90"/>
      <c r="FF69" s="90"/>
      <c r="FG69" s="90"/>
      <c r="FH69" s="90"/>
      <c r="FI69" s="90"/>
      <c r="FJ69" s="90"/>
      <c r="FK69" s="90"/>
      <c r="FL69" s="90"/>
      <c r="FM69" s="90"/>
      <c r="FN69" s="90"/>
      <c r="FO69" s="90"/>
      <c r="FP69" s="90"/>
      <c r="FQ69" s="90"/>
      <c r="FR69" s="90"/>
      <c r="FS69" s="90"/>
      <c r="FT69" s="90"/>
      <c r="FU69" s="90"/>
      <c r="FV69" s="90"/>
      <c r="FW69" s="90"/>
      <c r="FX69" s="90"/>
      <c r="FY69" s="90"/>
      <c r="FZ69" s="90"/>
      <c r="GA69" s="90"/>
      <c r="GB69" s="90"/>
      <c r="GC69" s="90"/>
      <c r="GD69" s="90"/>
      <c r="GE69" s="90"/>
      <c r="GF69" s="90"/>
      <c r="GG69" s="90"/>
      <c r="GH69" s="90"/>
      <c r="GI69" s="90"/>
      <c r="GJ69" s="90"/>
      <c r="GK69" s="90"/>
      <c r="GL69" s="90"/>
      <c r="GM69" s="90"/>
      <c r="GN69" s="90"/>
      <c r="GO69" s="90"/>
      <c r="GP69" s="90"/>
      <c r="GQ69" s="90"/>
      <c r="GR69" s="90"/>
      <c r="GS69" s="90"/>
      <c r="GT69" s="90"/>
      <c r="GU69" s="90"/>
      <c r="GV69" s="90"/>
      <c r="GW69" s="90"/>
      <c r="GX69" s="90"/>
      <c r="GY69" s="90"/>
      <c r="GZ69" s="90"/>
      <c r="HA69" s="90"/>
      <c r="HB69" s="90"/>
      <c r="HC69" s="90"/>
      <c r="HD69" s="90"/>
      <c r="HE69" s="90"/>
      <c r="HF69" s="90"/>
      <c r="HG69" s="90"/>
      <c r="HH69" s="90"/>
      <c r="HI69" s="90"/>
      <c r="HJ69" s="90"/>
      <c r="HK69" s="90"/>
      <c r="HL69" s="90"/>
      <c r="HM69" s="90"/>
      <c r="HN69" s="90"/>
      <c r="HO69" s="90"/>
      <c r="HP69" s="90"/>
      <c r="HQ69" s="90"/>
      <c r="HR69" s="90"/>
      <c r="HS69" s="90"/>
      <c r="HT69" s="90"/>
      <c r="HU69" s="90"/>
      <c r="HV69" s="90"/>
      <c r="HW69" s="90"/>
      <c r="HX69" s="90"/>
      <c r="HY69" s="90"/>
      <c r="HZ69" s="90"/>
      <c r="IA69" s="90"/>
      <c r="IB69" s="90"/>
      <c r="IC69" s="90"/>
      <c r="ID69" s="90"/>
      <c r="IE69" s="90"/>
      <c r="IF69" s="90"/>
      <c r="IG69" s="90"/>
      <c r="IH69" s="90"/>
      <c r="II69" s="90"/>
      <c r="IJ69" s="90"/>
      <c r="IK69" s="90"/>
      <c r="IL69" s="90"/>
      <c r="IM69" s="90"/>
      <c r="IN69" s="90"/>
      <c r="IO69" s="90"/>
      <c r="IP69" s="90"/>
      <c r="IQ69" s="90"/>
      <c r="IR69" s="90"/>
      <c r="IS69" s="90"/>
      <c r="IT69" s="90"/>
      <c r="IU69" s="90"/>
      <c r="IV69" s="90"/>
    </row>
    <row r="70" spans="1:256" s="91" customFormat="1" ht="27" customHeight="1">
      <c r="A70" s="108" t="s">
        <v>271</v>
      </c>
      <c r="B70" s="108"/>
      <c r="C70" s="108"/>
      <c r="D70" s="108"/>
      <c r="E70" s="108"/>
      <c r="F70" s="108"/>
      <c r="G70" s="108"/>
      <c r="H70" s="89"/>
      <c r="I70" s="89"/>
      <c r="J70" s="89"/>
      <c r="K70" s="90"/>
      <c r="L70" s="90"/>
      <c r="M70" s="89"/>
      <c r="N70" s="89"/>
      <c r="O70" s="89"/>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G70" s="90"/>
      <c r="CH70" s="90"/>
      <c r="CI70" s="90"/>
      <c r="CJ70" s="90"/>
      <c r="CK70" s="90"/>
      <c r="CL70" s="90"/>
      <c r="CM70" s="90"/>
      <c r="CN70" s="90"/>
      <c r="CO70" s="90"/>
      <c r="CP70" s="90"/>
      <c r="CQ70" s="90"/>
      <c r="CR70" s="90"/>
      <c r="CS70" s="90"/>
      <c r="CT70" s="90"/>
      <c r="CU70" s="90"/>
      <c r="CV70" s="90"/>
      <c r="CW70" s="90"/>
      <c r="CX70" s="90"/>
      <c r="CY70" s="90"/>
      <c r="CZ70" s="90"/>
      <c r="DA70" s="90"/>
      <c r="DB70" s="90"/>
      <c r="DC70" s="90"/>
      <c r="DD70" s="90"/>
      <c r="DE70" s="90"/>
      <c r="DF70" s="90"/>
      <c r="DG70" s="90"/>
      <c r="DH70" s="90"/>
      <c r="DI70" s="90"/>
      <c r="DJ70" s="90"/>
      <c r="DK70" s="90"/>
      <c r="DL70" s="90"/>
      <c r="DM70" s="90"/>
      <c r="DN70" s="90"/>
      <c r="DO70" s="90"/>
      <c r="DP70" s="90"/>
      <c r="DQ70" s="90"/>
      <c r="DR70" s="90"/>
      <c r="DS70" s="90"/>
      <c r="DT70" s="90"/>
      <c r="DU70" s="90"/>
      <c r="DV70" s="90"/>
      <c r="DW70" s="90"/>
      <c r="DX70" s="90"/>
      <c r="DY70" s="90"/>
      <c r="DZ70" s="90"/>
      <c r="EA70" s="90"/>
      <c r="EB70" s="90"/>
      <c r="EC70" s="90"/>
      <c r="ED70" s="90"/>
      <c r="EE70" s="90"/>
      <c r="EF70" s="90"/>
      <c r="EG70" s="90"/>
      <c r="EH70" s="90"/>
      <c r="EI70" s="90"/>
      <c r="EJ70" s="90"/>
      <c r="EK70" s="90"/>
      <c r="EL70" s="90"/>
      <c r="EM70" s="90"/>
      <c r="EN70" s="90"/>
      <c r="EO70" s="90"/>
      <c r="EP70" s="90"/>
      <c r="EQ70" s="90"/>
      <c r="ER70" s="90"/>
      <c r="ES70" s="90"/>
      <c r="ET70" s="90"/>
      <c r="EU70" s="90"/>
      <c r="EV70" s="90"/>
      <c r="EW70" s="90"/>
      <c r="EX70" s="90"/>
      <c r="EY70" s="90"/>
      <c r="EZ70" s="90"/>
      <c r="FA70" s="90"/>
      <c r="FB70" s="90"/>
      <c r="FC70" s="90"/>
      <c r="FD70" s="90"/>
      <c r="FE70" s="90"/>
      <c r="FF70" s="90"/>
      <c r="FG70" s="90"/>
      <c r="FH70" s="90"/>
      <c r="FI70" s="90"/>
      <c r="FJ70" s="90"/>
      <c r="FK70" s="90"/>
      <c r="FL70" s="90"/>
      <c r="FM70" s="90"/>
      <c r="FN70" s="90"/>
      <c r="FO70" s="90"/>
      <c r="FP70" s="90"/>
      <c r="FQ70" s="90"/>
      <c r="FR70" s="90"/>
      <c r="FS70" s="90"/>
      <c r="FT70" s="90"/>
      <c r="FU70" s="90"/>
      <c r="FV70" s="90"/>
      <c r="FW70" s="90"/>
      <c r="FX70" s="90"/>
      <c r="FY70" s="90"/>
      <c r="FZ70" s="90"/>
      <c r="GA70" s="90"/>
      <c r="GB70" s="90"/>
      <c r="GC70" s="90"/>
      <c r="GD70" s="90"/>
      <c r="GE70" s="90"/>
      <c r="GF70" s="90"/>
      <c r="GG70" s="90"/>
      <c r="GH70" s="90"/>
      <c r="GI70" s="90"/>
      <c r="GJ70" s="90"/>
      <c r="GK70" s="90"/>
      <c r="GL70" s="90"/>
      <c r="GM70" s="90"/>
      <c r="GN70" s="90"/>
      <c r="GO70" s="90"/>
      <c r="GP70" s="90"/>
      <c r="GQ70" s="90"/>
      <c r="GR70" s="90"/>
      <c r="GS70" s="90"/>
      <c r="GT70" s="90"/>
      <c r="GU70" s="90"/>
      <c r="GV70" s="90"/>
      <c r="GW70" s="90"/>
      <c r="GX70" s="90"/>
      <c r="GY70" s="90"/>
      <c r="GZ70" s="90"/>
      <c r="HA70" s="90"/>
      <c r="HB70" s="90"/>
      <c r="HC70" s="90"/>
      <c r="HD70" s="90"/>
      <c r="HE70" s="90"/>
      <c r="HF70" s="90"/>
      <c r="HG70" s="90"/>
      <c r="HH70" s="90"/>
      <c r="HI70" s="90"/>
      <c r="HJ70" s="90"/>
      <c r="HK70" s="90"/>
      <c r="HL70" s="90"/>
      <c r="HM70" s="90"/>
      <c r="HN70" s="90"/>
      <c r="HO70" s="90"/>
      <c r="HP70" s="90"/>
      <c r="HQ70" s="90"/>
      <c r="HR70" s="90"/>
      <c r="HS70" s="90"/>
      <c r="HT70" s="90"/>
      <c r="HU70" s="90"/>
      <c r="HV70" s="90"/>
      <c r="HW70" s="90"/>
      <c r="HX70" s="90"/>
      <c r="HY70" s="90"/>
      <c r="HZ70" s="90"/>
      <c r="IA70" s="90"/>
      <c r="IB70" s="90"/>
      <c r="IC70" s="90"/>
      <c r="ID70" s="90"/>
      <c r="IE70" s="90"/>
      <c r="IF70" s="90"/>
      <c r="IG70" s="90"/>
      <c r="IH70" s="90"/>
      <c r="II70" s="90"/>
      <c r="IJ70" s="90"/>
      <c r="IK70" s="90"/>
      <c r="IL70" s="90"/>
      <c r="IM70" s="90"/>
      <c r="IN70" s="90"/>
      <c r="IO70" s="90"/>
      <c r="IP70" s="90"/>
      <c r="IQ70" s="90"/>
      <c r="IR70" s="90"/>
      <c r="IS70" s="90"/>
      <c r="IT70" s="90"/>
      <c r="IU70" s="90"/>
      <c r="IV70" s="90"/>
    </row>
    <row r="71" spans="1:256" s="91" customFormat="1" ht="19.5" customHeight="1">
      <c r="A71" s="108" t="s">
        <v>260</v>
      </c>
      <c r="B71" s="108"/>
      <c r="C71" s="108"/>
      <c r="D71" s="108"/>
      <c r="E71" s="108"/>
      <c r="F71" s="108"/>
      <c r="G71" s="108"/>
      <c r="H71" s="89"/>
      <c r="I71" s="89"/>
      <c r="J71" s="89"/>
      <c r="K71" s="90"/>
      <c r="L71" s="90"/>
      <c r="M71" s="89"/>
      <c r="N71" s="89"/>
      <c r="O71" s="89"/>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0"/>
      <c r="BR71" s="90"/>
      <c r="BS71" s="90"/>
      <c r="BT71" s="90"/>
      <c r="BU71" s="90"/>
      <c r="BV71" s="90"/>
      <c r="BW71" s="90"/>
      <c r="BX71" s="90"/>
      <c r="BY71" s="90"/>
      <c r="BZ71" s="90"/>
      <c r="CA71" s="90"/>
      <c r="CB71" s="90"/>
      <c r="CC71" s="90"/>
      <c r="CD71" s="90"/>
      <c r="CE71" s="90"/>
      <c r="CF71" s="90"/>
      <c r="CG71" s="90"/>
      <c r="CH71" s="90"/>
      <c r="CI71" s="90"/>
      <c r="CJ71" s="90"/>
      <c r="CK71" s="90"/>
      <c r="CL71" s="90"/>
      <c r="CM71" s="90"/>
      <c r="CN71" s="90"/>
      <c r="CO71" s="90"/>
      <c r="CP71" s="90"/>
      <c r="CQ71" s="90"/>
      <c r="CR71" s="90"/>
      <c r="CS71" s="90"/>
      <c r="CT71" s="90"/>
      <c r="CU71" s="90"/>
      <c r="CV71" s="90"/>
      <c r="CW71" s="90"/>
      <c r="CX71" s="90"/>
      <c r="CY71" s="90"/>
      <c r="CZ71" s="90"/>
      <c r="DA71" s="90"/>
      <c r="DB71" s="90"/>
      <c r="DC71" s="90"/>
      <c r="DD71" s="90"/>
      <c r="DE71" s="90"/>
      <c r="DF71" s="90"/>
      <c r="DG71" s="90"/>
      <c r="DH71" s="90"/>
      <c r="DI71" s="90"/>
      <c r="DJ71" s="90"/>
      <c r="DK71" s="90"/>
      <c r="DL71" s="90"/>
      <c r="DM71" s="90"/>
      <c r="DN71" s="90"/>
      <c r="DO71" s="90"/>
      <c r="DP71" s="90"/>
      <c r="DQ71" s="90"/>
      <c r="DR71" s="90"/>
      <c r="DS71" s="90"/>
      <c r="DT71" s="90"/>
      <c r="DU71" s="90"/>
      <c r="DV71" s="90"/>
      <c r="DW71" s="90"/>
      <c r="DX71" s="90"/>
      <c r="DY71" s="90"/>
      <c r="DZ71" s="90"/>
      <c r="EA71" s="90"/>
      <c r="EB71" s="90"/>
      <c r="EC71" s="90"/>
      <c r="ED71" s="90"/>
      <c r="EE71" s="90"/>
      <c r="EF71" s="90"/>
      <c r="EG71" s="90"/>
      <c r="EH71" s="90"/>
      <c r="EI71" s="90"/>
      <c r="EJ71" s="90"/>
      <c r="EK71" s="90"/>
      <c r="EL71" s="90"/>
      <c r="EM71" s="90"/>
      <c r="EN71" s="90"/>
      <c r="EO71" s="90"/>
      <c r="EP71" s="90"/>
      <c r="EQ71" s="90"/>
      <c r="ER71" s="90"/>
      <c r="ES71" s="90"/>
      <c r="ET71" s="90"/>
      <c r="EU71" s="90"/>
      <c r="EV71" s="90"/>
      <c r="EW71" s="90"/>
      <c r="EX71" s="90"/>
      <c r="EY71" s="90"/>
      <c r="EZ71" s="90"/>
      <c r="FA71" s="90"/>
      <c r="FB71" s="90"/>
      <c r="FC71" s="90"/>
      <c r="FD71" s="90"/>
      <c r="FE71" s="90"/>
      <c r="FF71" s="90"/>
      <c r="FG71" s="90"/>
      <c r="FH71" s="90"/>
      <c r="FI71" s="90"/>
      <c r="FJ71" s="90"/>
      <c r="FK71" s="90"/>
      <c r="FL71" s="90"/>
      <c r="FM71" s="90"/>
      <c r="FN71" s="90"/>
      <c r="FO71" s="90"/>
      <c r="FP71" s="90"/>
      <c r="FQ71" s="90"/>
      <c r="FR71" s="90"/>
      <c r="FS71" s="90"/>
      <c r="FT71" s="90"/>
      <c r="FU71" s="90"/>
      <c r="FV71" s="90"/>
      <c r="FW71" s="90"/>
      <c r="FX71" s="90"/>
      <c r="FY71" s="90"/>
      <c r="FZ71" s="90"/>
      <c r="GA71" s="90"/>
      <c r="GB71" s="90"/>
      <c r="GC71" s="90"/>
      <c r="GD71" s="90"/>
      <c r="GE71" s="90"/>
      <c r="GF71" s="90"/>
      <c r="GG71" s="90"/>
      <c r="GH71" s="90"/>
      <c r="GI71" s="90"/>
      <c r="GJ71" s="90"/>
      <c r="GK71" s="90"/>
      <c r="GL71" s="90"/>
      <c r="GM71" s="90"/>
      <c r="GN71" s="90"/>
      <c r="GO71" s="90"/>
      <c r="GP71" s="90"/>
      <c r="GQ71" s="90"/>
      <c r="GR71" s="90"/>
      <c r="GS71" s="90"/>
      <c r="GT71" s="90"/>
      <c r="GU71" s="90"/>
      <c r="GV71" s="90"/>
      <c r="GW71" s="90"/>
      <c r="GX71" s="90"/>
      <c r="GY71" s="90"/>
      <c r="GZ71" s="90"/>
      <c r="HA71" s="90"/>
      <c r="HB71" s="90"/>
      <c r="HC71" s="90"/>
      <c r="HD71" s="90"/>
      <c r="HE71" s="90"/>
      <c r="HF71" s="90"/>
      <c r="HG71" s="90"/>
      <c r="HH71" s="90"/>
      <c r="HI71" s="90"/>
      <c r="HJ71" s="90"/>
      <c r="HK71" s="90"/>
      <c r="HL71" s="90"/>
      <c r="HM71" s="90"/>
      <c r="HN71" s="90"/>
      <c r="HO71" s="90"/>
      <c r="HP71" s="90"/>
      <c r="HQ71" s="90"/>
      <c r="HR71" s="90"/>
      <c r="HS71" s="90"/>
      <c r="HT71" s="90"/>
      <c r="HU71" s="90"/>
      <c r="HV71" s="90"/>
      <c r="HW71" s="90"/>
      <c r="HX71" s="90"/>
      <c r="HY71" s="90"/>
      <c r="HZ71" s="90"/>
      <c r="IA71" s="90"/>
      <c r="IB71" s="90"/>
      <c r="IC71" s="90"/>
      <c r="ID71" s="90"/>
      <c r="IE71" s="90"/>
      <c r="IF71" s="90"/>
      <c r="IG71" s="90"/>
      <c r="IH71" s="90"/>
      <c r="II71" s="90"/>
      <c r="IJ71" s="90"/>
      <c r="IK71" s="90"/>
      <c r="IL71" s="90"/>
      <c r="IM71" s="90"/>
      <c r="IN71" s="90"/>
      <c r="IO71" s="90"/>
      <c r="IP71" s="90"/>
      <c r="IQ71" s="90"/>
      <c r="IR71" s="90"/>
      <c r="IS71" s="90"/>
      <c r="IT71" s="90"/>
      <c r="IU71" s="90"/>
      <c r="IV71" s="90"/>
    </row>
    <row r="72" spans="1:256" s="91" customFormat="1" ht="22.5" customHeight="1">
      <c r="A72" s="108" t="s">
        <v>272</v>
      </c>
      <c r="B72" s="108"/>
      <c r="C72" s="108"/>
      <c r="D72" s="108"/>
      <c r="E72" s="108"/>
      <c r="F72" s="108"/>
      <c r="G72" s="108"/>
      <c r="H72" s="89"/>
      <c r="I72" s="89"/>
      <c r="J72" s="89"/>
      <c r="K72" s="90"/>
      <c r="L72" s="90"/>
      <c r="M72" s="89"/>
      <c r="N72" s="89"/>
      <c r="O72" s="89"/>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90"/>
      <c r="GB72" s="90"/>
      <c r="GC72" s="90"/>
      <c r="GD72" s="90"/>
      <c r="GE72" s="90"/>
      <c r="GF72" s="90"/>
      <c r="GG72" s="90"/>
      <c r="GH72" s="90"/>
      <c r="GI72" s="90"/>
      <c r="GJ72" s="90"/>
      <c r="GK72" s="90"/>
      <c r="GL72" s="90"/>
      <c r="GM72" s="90"/>
      <c r="GN72" s="90"/>
      <c r="GO72" s="90"/>
      <c r="GP72" s="90"/>
      <c r="GQ72" s="90"/>
      <c r="GR72" s="90"/>
      <c r="GS72" s="90"/>
      <c r="GT72" s="90"/>
      <c r="GU72" s="90"/>
      <c r="GV72" s="90"/>
      <c r="GW72" s="90"/>
      <c r="GX72" s="90"/>
      <c r="GY72" s="90"/>
      <c r="GZ72" s="90"/>
      <c r="HA72" s="90"/>
      <c r="HB72" s="90"/>
      <c r="HC72" s="90"/>
      <c r="HD72" s="90"/>
      <c r="HE72" s="90"/>
      <c r="HF72" s="90"/>
      <c r="HG72" s="90"/>
      <c r="HH72" s="90"/>
      <c r="HI72" s="90"/>
      <c r="HJ72" s="90"/>
      <c r="HK72" s="90"/>
      <c r="HL72" s="90"/>
      <c r="HM72" s="90"/>
      <c r="HN72" s="90"/>
      <c r="HO72" s="90"/>
      <c r="HP72" s="90"/>
      <c r="HQ72" s="90"/>
      <c r="HR72" s="90"/>
      <c r="HS72" s="90"/>
      <c r="HT72" s="90"/>
      <c r="HU72" s="90"/>
      <c r="HV72" s="90"/>
      <c r="HW72" s="90"/>
      <c r="HX72" s="90"/>
      <c r="HY72" s="90"/>
      <c r="HZ72" s="90"/>
      <c r="IA72" s="90"/>
      <c r="IB72" s="90"/>
      <c r="IC72" s="90"/>
      <c r="ID72" s="90"/>
      <c r="IE72" s="90"/>
      <c r="IF72" s="90"/>
      <c r="IG72" s="90"/>
      <c r="IH72" s="90"/>
      <c r="II72" s="90"/>
      <c r="IJ72" s="90"/>
      <c r="IK72" s="90"/>
      <c r="IL72" s="90"/>
      <c r="IM72" s="90"/>
      <c r="IN72" s="90"/>
      <c r="IO72" s="90"/>
      <c r="IP72" s="90"/>
      <c r="IQ72" s="90"/>
      <c r="IR72" s="90"/>
      <c r="IS72" s="90"/>
      <c r="IT72" s="90"/>
      <c r="IU72" s="90"/>
      <c r="IV72" s="90"/>
    </row>
    <row r="73" spans="1:256" s="91" customFormat="1" ht="22.5" customHeight="1">
      <c r="A73" s="108" t="s">
        <v>273</v>
      </c>
      <c r="B73" s="108"/>
      <c r="C73" s="108"/>
      <c r="D73" s="108"/>
      <c r="E73" s="108"/>
      <c r="F73" s="108"/>
      <c r="G73" s="108"/>
      <c r="H73" s="89"/>
      <c r="I73" s="89"/>
      <c r="J73" s="89"/>
      <c r="K73" s="90"/>
      <c r="L73" s="90"/>
      <c r="M73" s="89"/>
      <c r="N73" s="89"/>
      <c r="O73" s="89"/>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90"/>
      <c r="GB73" s="90"/>
      <c r="GC73" s="90"/>
      <c r="GD73" s="90"/>
      <c r="GE73" s="90"/>
      <c r="GF73" s="90"/>
      <c r="GG73" s="90"/>
      <c r="GH73" s="90"/>
      <c r="GI73" s="90"/>
      <c r="GJ73" s="90"/>
      <c r="GK73" s="90"/>
      <c r="GL73" s="90"/>
      <c r="GM73" s="90"/>
      <c r="GN73" s="90"/>
      <c r="GO73" s="90"/>
      <c r="GP73" s="90"/>
      <c r="GQ73" s="90"/>
      <c r="GR73" s="90"/>
      <c r="GS73" s="90"/>
      <c r="GT73" s="90"/>
      <c r="GU73" s="90"/>
      <c r="GV73" s="90"/>
      <c r="GW73" s="90"/>
      <c r="GX73" s="90"/>
      <c r="GY73" s="90"/>
      <c r="GZ73" s="90"/>
      <c r="HA73" s="90"/>
      <c r="HB73" s="90"/>
      <c r="HC73" s="90"/>
      <c r="HD73" s="90"/>
      <c r="HE73" s="90"/>
      <c r="HF73" s="90"/>
      <c r="HG73" s="90"/>
      <c r="HH73" s="90"/>
      <c r="HI73" s="90"/>
      <c r="HJ73" s="90"/>
      <c r="HK73" s="90"/>
      <c r="HL73" s="90"/>
      <c r="HM73" s="90"/>
      <c r="HN73" s="90"/>
      <c r="HO73" s="90"/>
      <c r="HP73" s="90"/>
      <c r="HQ73" s="90"/>
      <c r="HR73" s="90"/>
      <c r="HS73" s="90"/>
      <c r="HT73" s="90"/>
      <c r="HU73" s="90"/>
      <c r="HV73" s="90"/>
      <c r="HW73" s="90"/>
      <c r="HX73" s="90"/>
      <c r="HY73" s="90"/>
      <c r="HZ73" s="90"/>
      <c r="IA73" s="90"/>
      <c r="IB73" s="90"/>
      <c r="IC73" s="90"/>
      <c r="ID73" s="90"/>
      <c r="IE73" s="90"/>
      <c r="IF73" s="90"/>
      <c r="IG73" s="90"/>
      <c r="IH73" s="90"/>
      <c r="II73" s="90"/>
      <c r="IJ73" s="90"/>
      <c r="IK73" s="90"/>
      <c r="IL73" s="90"/>
      <c r="IM73" s="90"/>
      <c r="IN73" s="90"/>
      <c r="IO73" s="90"/>
      <c r="IP73" s="90"/>
      <c r="IQ73" s="90"/>
      <c r="IR73" s="90"/>
      <c r="IS73" s="90"/>
      <c r="IT73" s="90"/>
      <c r="IU73" s="90"/>
      <c r="IV73" s="90"/>
    </row>
    <row r="74" spans="1:256" s="91" customFormat="1" ht="28.5" customHeight="1">
      <c r="A74" s="108" t="s">
        <v>274</v>
      </c>
      <c r="B74" s="108"/>
      <c r="C74" s="108"/>
      <c r="D74" s="108"/>
      <c r="E74" s="108"/>
      <c r="F74" s="108"/>
      <c r="G74" s="108"/>
      <c r="H74" s="89"/>
      <c r="I74" s="89"/>
      <c r="J74" s="89"/>
      <c r="K74" s="90"/>
      <c r="L74" s="90"/>
      <c r="M74" s="89"/>
      <c r="N74" s="89"/>
      <c r="O74" s="89"/>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90"/>
      <c r="GB74" s="90"/>
      <c r="GC74" s="90"/>
      <c r="GD74" s="90"/>
      <c r="GE74" s="90"/>
      <c r="GF74" s="90"/>
      <c r="GG74" s="90"/>
      <c r="GH74" s="90"/>
      <c r="GI74" s="90"/>
      <c r="GJ74" s="90"/>
      <c r="GK74" s="90"/>
      <c r="GL74" s="90"/>
      <c r="GM74" s="90"/>
      <c r="GN74" s="90"/>
      <c r="GO74" s="90"/>
      <c r="GP74" s="90"/>
      <c r="GQ74" s="90"/>
      <c r="GR74" s="90"/>
      <c r="GS74" s="90"/>
      <c r="GT74" s="90"/>
      <c r="GU74" s="90"/>
      <c r="GV74" s="90"/>
      <c r="GW74" s="90"/>
      <c r="GX74" s="90"/>
      <c r="GY74" s="90"/>
      <c r="GZ74" s="90"/>
      <c r="HA74" s="90"/>
      <c r="HB74" s="90"/>
      <c r="HC74" s="90"/>
      <c r="HD74" s="90"/>
      <c r="HE74" s="90"/>
      <c r="HF74" s="90"/>
      <c r="HG74" s="90"/>
      <c r="HH74" s="90"/>
      <c r="HI74" s="90"/>
      <c r="HJ74" s="90"/>
      <c r="HK74" s="90"/>
      <c r="HL74" s="90"/>
      <c r="HM74" s="90"/>
      <c r="HN74" s="90"/>
      <c r="HO74" s="90"/>
      <c r="HP74" s="90"/>
      <c r="HQ74" s="90"/>
      <c r="HR74" s="90"/>
      <c r="HS74" s="90"/>
      <c r="HT74" s="90"/>
      <c r="HU74" s="90"/>
      <c r="HV74" s="90"/>
      <c r="HW74" s="90"/>
      <c r="HX74" s="90"/>
      <c r="HY74" s="90"/>
      <c r="HZ74" s="90"/>
      <c r="IA74" s="90"/>
      <c r="IB74" s="90"/>
      <c r="IC74" s="90"/>
      <c r="ID74" s="90"/>
      <c r="IE74" s="90"/>
      <c r="IF74" s="90"/>
      <c r="IG74" s="90"/>
      <c r="IH74" s="90"/>
      <c r="II74" s="90"/>
      <c r="IJ74" s="90"/>
      <c r="IK74" s="90"/>
      <c r="IL74" s="90"/>
      <c r="IM74" s="90"/>
      <c r="IN74" s="90"/>
      <c r="IO74" s="90"/>
      <c r="IP74" s="90"/>
      <c r="IQ74" s="90"/>
      <c r="IR74" s="90"/>
      <c r="IS74" s="90"/>
      <c r="IT74" s="90"/>
      <c r="IU74" s="90"/>
      <c r="IV74" s="90"/>
    </row>
    <row r="75" spans="1:256" s="91" customFormat="1">
      <c r="A75" s="85"/>
      <c r="B75" s="92"/>
      <c r="C75" s="85"/>
      <c r="D75" s="90"/>
      <c r="E75" s="89"/>
      <c r="F75" s="89"/>
      <c r="G75" s="89"/>
      <c r="H75" s="89"/>
      <c r="I75" s="89"/>
      <c r="J75" s="89"/>
      <c r="K75" s="90"/>
      <c r="L75" s="90"/>
      <c r="M75" s="89"/>
      <c r="N75" s="89"/>
      <c r="O75" s="89"/>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0"/>
      <c r="BY75" s="90"/>
      <c r="BZ75" s="90"/>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90"/>
      <c r="GB75" s="90"/>
      <c r="GC75" s="90"/>
      <c r="GD75" s="90"/>
      <c r="GE75" s="90"/>
      <c r="GF75" s="90"/>
      <c r="GG75" s="90"/>
      <c r="GH75" s="90"/>
      <c r="GI75" s="90"/>
      <c r="GJ75" s="90"/>
      <c r="GK75" s="90"/>
      <c r="GL75" s="90"/>
      <c r="GM75" s="90"/>
      <c r="GN75" s="90"/>
      <c r="GO75" s="90"/>
      <c r="GP75" s="90"/>
      <c r="GQ75" s="90"/>
      <c r="GR75" s="90"/>
      <c r="GS75" s="90"/>
      <c r="GT75" s="90"/>
      <c r="GU75" s="90"/>
      <c r="GV75" s="90"/>
      <c r="GW75" s="90"/>
      <c r="GX75" s="90"/>
      <c r="GY75" s="90"/>
      <c r="GZ75" s="90"/>
      <c r="HA75" s="90"/>
      <c r="HB75" s="90"/>
      <c r="HC75" s="90"/>
      <c r="HD75" s="90"/>
      <c r="HE75" s="90"/>
      <c r="HF75" s="90"/>
      <c r="HG75" s="90"/>
      <c r="HH75" s="90"/>
      <c r="HI75" s="90"/>
      <c r="HJ75" s="90"/>
      <c r="HK75" s="90"/>
      <c r="HL75" s="90"/>
      <c r="HM75" s="90"/>
      <c r="HN75" s="90"/>
      <c r="HO75" s="90"/>
      <c r="HP75" s="90"/>
      <c r="HQ75" s="90"/>
      <c r="HR75" s="90"/>
      <c r="HS75" s="90"/>
      <c r="HT75" s="90"/>
      <c r="HU75" s="90"/>
      <c r="HV75" s="90"/>
      <c r="HW75" s="90"/>
      <c r="HX75" s="90"/>
      <c r="HY75" s="90"/>
      <c r="HZ75" s="90"/>
      <c r="IA75" s="90"/>
      <c r="IB75" s="90"/>
      <c r="IC75" s="90"/>
      <c r="ID75" s="90"/>
      <c r="IE75" s="90"/>
      <c r="IF75" s="90"/>
      <c r="IG75" s="90"/>
      <c r="IH75" s="90"/>
      <c r="II75" s="90"/>
      <c r="IJ75" s="90"/>
      <c r="IK75" s="90"/>
      <c r="IL75" s="90"/>
      <c r="IM75" s="90"/>
      <c r="IN75" s="90"/>
      <c r="IO75" s="90"/>
      <c r="IP75" s="90"/>
      <c r="IQ75" s="90"/>
      <c r="IR75" s="90"/>
      <c r="IS75" s="90"/>
      <c r="IT75" s="90"/>
      <c r="IU75" s="90"/>
      <c r="IV75" s="90"/>
    </row>
    <row r="76" spans="1:256" s="91" customFormat="1">
      <c r="A76" s="111" t="s">
        <v>275</v>
      </c>
      <c r="B76" s="111"/>
      <c r="C76" s="111"/>
      <c r="D76" s="111"/>
      <c r="E76" s="111"/>
      <c r="F76" s="111"/>
      <c r="G76" s="111"/>
      <c r="H76" s="89"/>
      <c r="I76" s="89"/>
      <c r="J76" s="89"/>
      <c r="K76" s="90"/>
      <c r="L76" s="90"/>
      <c r="M76" s="89"/>
      <c r="N76" s="89"/>
      <c r="O76" s="89"/>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0"/>
      <c r="DU76" s="90"/>
      <c r="DV76" s="90"/>
      <c r="DW76" s="90"/>
      <c r="DX76" s="90"/>
      <c r="DY76" s="90"/>
      <c r="DZ76" s="90"/>
      <c r="EA76" s="90"/>
      <c r="EB76" s="90"/>
      <c r="EC76" s="90"/>
      <c r="ED76" s="90"/>
      <c r="EE76" s="90"/>
      <c r="EF76" s="90"/>
      <c r="EG76" s="90"/>
      <c r="EH76" s="90"/>
      <c r="EI76" s="90"/>
      <c r="EJ76" s="90"/>
      <c r="EK76" s="90"/>
      <c r="EL76" s="90"/>
      <c r="EM76" s="90"/>
      <c r="EN76" s="90"/>
      <c r="EO76" s="90"/>
      <c r="EP76" s="90"/>
      <c r="EQ76" s="90"/>
      <c r="ER76" s="90"/>
      <c r="ES76" s="90"/>
      <c r="ET76" s="90"/>
      <c r="EU76" s="90"/>
      <c r="EV76" s="90"/>
      <c r="EW76" s="90"/>
      <c r="EX76" s="90"/>
      <c r="EY76" s="90"/>
      <c r="EZ76" s="90"/>
      <c r="FA76" s="90"/>
      <c r="FB76" s="90"/>
      <c r="FC76" s="90"/>
      <c r="FD76" s="90"/>
      <c r="FE76" s="90"/>
      <c r="FF76" s="90"/>
      <c r="FG76" s="90"/>
      <c r="FH76" s="90"/>
      <c r="FI76" s="90"/>
      <c r="FJ76" s="90"/>
      <c r="FK76" s="90"/>
      <c r="FL76" s="90"/>
      <c r="FM76" s="90"/>
      <c r="FN76" s="90"/>
      <c r="FO76" s="90"/>
      <c r="FP76" s="90"/>
      <c r="FQ76" s="90"/>
      <c r="FR76" s="90"/>
      <c r="FS76" s="90"/>
      <c r="FT76" s="90"/>
      <c r="FU76" s="90"/>
      <c r="FV76" s="90"/>
      <c r="FW76" s="90"/>
      <c r="FX76" s="90"/>
      <c r="FY76" s="90"/>
      <c r="FZ76" s="90"/>
      <c r="GA76" s="90"/>
      <c r="GB76" s="90"/>
      <c r="GC76" s="90"/>
      <c r="GD76" s="90"/>
      <c r="GE76" s="90"/>
      <c r="GF76" s="90"/>
      <c r="GG76" s="90"/>
      <c r="GH76" s="90"/>
      <c r="GI76" s="90"/>
      <c r="GJ76" s="90"/>
      <c r="GK76" s="90"/>
      <c r="GL76" s="90"/>
      <c r="GM76" s="90"/>
      <c r="GN76" s="90"/>
      <c r="GO76" s="90"/>
      <c r="GP76" s="90"/>
      <c r="GQ76" s="90"/>
      <c r="GR76" s="90"/>
      <c r="GS76" s="90"/>
      <c r="GT76" s="90"/>
      <c r="GU76" s="90"/>
      <c r="GV76" s="90"/>
      <c r="GW76" s="90"/>
      <c r="GX76" s="90"/>
      <c r="GY76" s="90"/>
      <c r="GZ76" s="90"/>
      <c r="HA76" s="90"/>
      <c r="HB76" s="90"/>
      <c r="HC76" s="90"/>
      <c r="HD76" s="90"/>
      <c r="HE76" s="90"/>
      <c r="HF76" s="90"/>
      <c r="HG76" s="90"/>
      <c r="HH76" s="90"/>
      <c r="HI76" s="90"/>
      <c r="HJ76" s="90"/>
      <c r="HK76" s="90"/>
      <c r="HL76" s="90"/>
      <c r="HM76" s="90"/>
      <c r="HN76" s="90"/>
      <c r="HO76" s="90"/>
      <c r="HP76" s="90"/>
      <c r="HQ76" s="90"/>
      <c r="HR76" s="90"/>
      <c r="HS76" s="90"/>
      <c r="HT76" s="90"/>
      <c r="HU76" s="90"/>
      <c r="HV76" s="90"/>
      <c r="HW76" s="90"/>
      <c r="HX76" s="90"/>
      <c r="HY76" s="90"/>
      <c r="HZ76" s="90"/>
      <c r="IA76" s="90"/>
      <c r="IB76" s="90"/>
      <c r="IC76" s="90"/>
      <c r="ID76" s="90"/>
      <c r="IE76" s="90"/>
      <c r="IF76" s="90"/>
      <c r="IG76" s="90"/>
      <c r="IH76" s="90"/>
      <c r="II76" s="90"/>
      <c r="IJ76" s="90"/>
      <c r="IK76" s="90"/>
      <c r="IL76" s="90"/>
      <c r="IM76" s="90"/>
      <c r="IN76" s="90"/>
      <c r="IO76" s="90"/>
      <c r="IP76" s="90"/>
      <c r="IQ76" s="90"/>
      <c r="IR76" s="90"/>
      <c r="IS76" s="90"/>
      <c r="IT76" s="90"/>
      <c r="IU76" s="90"/>
      <c r="IV76" s="90"/>
    </row>
    <row r="77" spans="1:256" s="91" customFormat="1" ht="24" customHeight="1">
      <c r="A77" s="108" t="s">
        <v>267</v>
      </c>
      <c r="B77" s="108"/>
      <c r="C77" s="108"/>
      <c r="D77" s="108"/>
      <c r="E77" s="108"/>
      <c r="F77" s="108"/>
      <c r="G77" s="108"/>
      <c r="H77" s="89"/>
      <c r="I77" s="89"/>
      <c r="J77" s="89"/>
      <c r="K77" s="90"/>
      <c r="L77" s="90"/>
      <c r="M77" s="89"/>
      <c r="N77" s="89"/>
      <c r="O77" s="89"/>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0"/>
      <c r="DU77" s="90"/>
      <c r="DV77" s="90"/>
      <c r="DW77" s="90"/>
      <c r="DX77" s="90"/>
      <c r="DY77" s="90"/>
      <c r="DZ77" s="90"/>
      <c r="EA77" s="90"/>
      <c r="EB77" s="90"/>
      <c r="EC77" s="90"/>
      <c r="ED77" s="90"/>
      <c r="EE77" s="90"/>
      <c r="EF77" s="90"/>
      <c r="EG77" s="90"/>
      <c r="EH77" s="90"/>
      <c r="EI77" s="90"/>
      <c r="EJ77" s="90"/>
      <c r="EK77" s="90"/>
      <c r="EL77" s="90"/>
      <c r="EM77" s="90"/>
      <c r="EN77" s="90"/>
      <c r="EO77" s="90"/>
      <c r="EP77" s="90"/>
      <c r="EQ77" s="90"/>
      <c r="ER77" s="90"/>
      <c r="ES77" s="90"/>
      <c r="ET77" s="90"/>
      <c r="EU77" s="90"/>
      <c r="EV77" s="90"/>
      <c r="EW77" s="90"/>
      <c r="EX77" s="90"/>
      <c r="EY77" s="90"/>
      <c r="EZ77" s="90"/>
      <c r="FA77" s="90"/>
      <c r="FB77" s="90"/>
      <c r="FC77" s="90"/>
      <c r="FD77" s="90"/>
      <c r="FE77" s="90"/>
      <c r="FF77" s="90"/>
      <c r="FG77" s="90"/>
      <c r="FH77" s="90"/>
      <c r="FI77" s="90"/>
      <c r="FJ77" s="90"/>
      <c r="FK77" s="90"/>
      <c r="FL77" s="90"/>
      <c r="FM77" s="90"/>
      <c r="FN77" s="90"/>
      <c r="FO77" s="90"/>
      <c r="FP77" s="90"/>
      <c r="FQ77" s="90"/>
      <c r="FR77" s="90"/>
      <c r="FS77" s="90"/>
      <c r="FT77" s="90"/>
      <c r="FU77" s="90"/>
      <c r="FV77" s="90"/>
      <c r="FW77" s="90"/>
      <c r="FX77" s="90"/>
      <c r="FY77" s="90"/>
      <c r="FZ77" s="90"/>
      <c r="GA77" s="90"/>
      <c r="GB77" s="90"/>
      <c r="GC77" s="90"/>
      <c r="GD77" s="90"/>
      <c r="GE77" s="90"/>
      <c r="GF77" s="90"/>
      <c r="GG77" s="90"/>
      <c r="GH77" s="90"/>
      <c r="GI77" s="90"/>
      <c r="GJ77" s="90"/>
      <c r="GK77" s="90"/>
      <c r="GL77" s="90"/>
      <c r="GM77" s="90"/>
      <c r="GN77" s="90"/>
      <c r="GO77" s="90"/>
      <c r="GP77" s="90"/>
      <c r="GQ77" s="90"/>
      <c r="GR77" s="90"/>
      <c r="GS77" s="90"/>
      <c r="GT77" s="90"/>
      <c r="GU77" s="90"/>
      <c r="GV77" s="90"/>
      <c r="GW77" s="90"/>
      <c r="GX77" s="90"/>
      <c r="GY77" s="90"/>
      <c r="GZ77" s="90"/>
      <c r="HA77" s="90"/>
      <c r="HB77" s="90"/>
      <c r="HC77" s="90"/>
      <c r="HD77" s="90"/>
      <c r="HE77" s="90"/>
      <c r="HF77" s="90"/>
      <c r="HG77" s="90"/>
      <c r="HH77" s="90"/>
      <c r="HI77" s="90"/>
      <c r="HJ77" s="90"/>
      <c r="HK77" s="90"/>
      <c r="HL77" s="90"/>
      <c r="HM77" s="90"/>
      <c r="HN77" s="90"/>
      <c r="HO77" s="90"/>
      <c r="HP77" s="90"/>
      <c r="HQ77" s="90"/>
      <c r="HR77" s="90"/>
      <c r="HS77" s="90"/>
      <c r="HT77" s="90"/>
      <c r="HU77" s="90"/>
      <c r="HV77" s="90"/>
      <c r="HW77" s="90"/>
      <c r="HX77" s="90"/>
      <c r="HY77" s="90"/>
      <c r="HZ77" s="90"/>
      <c r="IA77" s="90"/>
      <c r="IB77" s="90"/>
      <c r="IC77" s="90"/>
      <c r="ID77" s="90"/>
      <c r="IE77" s="90"/>
      <c r="IF77" s="90"/>
      <c r="IG77" s="90"/>
      <c r="IH77" s="90"/>
      <c r="II77" s="90"/>
      <c r="IJ77" s="90"/>
      <c r="IK77" s="90"/>
      <c r="IL77" s="90"/>
      <c r="IM77" s="90"/>
      <c r="IN77" s="90"/>
      <c r="IO77" s="90"/>
      <c r="IP77" s="90"/>
      <c r="IQ77" s="90"/>
      <c r="IR77" s="90"/>
      <c r="IS77" s="90"/>
      <c r="IT77" s="90"/>
      <c r="IU77" s="90"/>
      <c r="IV77" s="90"/>
    </row>
    <row r="78" spans="1:256" s="91" customFormat="1" ht="18.75" customHeight="1">
      <c r="A78" s="108" t="s">
        <v>260</v>
      </c>
      <c r="B78" s="108"/>
      <c r="C78" s="108"/>
      <c r="D78" s="108"/>
      <c r="E78" s="108"/>
      <c r="F78" s="108"/>
      <c r="G78" s="108"/>
      <c r="H78" s="89"/>
      <c r="I78" s="89"/>
      <c r="J78" s="89"/>
      <c r="K78" s="90"/>
      <c r="L78" s="90"/>
      <c r="M78" s="89"/>
      <c r="N78" s="89"/>
      <c r="O78" s="89"/>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c r="BT78" s="90"/>
      <c r="BU78" s="90"/>
      <c r="BV78" s="90"/>
      <c r="BW78" s="90"/>
      <c r="BX78" s="90"/>
      <c r="BY78" s="90"/>
      <c r="BZ78" s="90"/>
      <c r="CA78" s="90"/>
      <c r="CB78" s="90"/>
      <c r="CC78" s="90"/>
      <c r="CD78" s="90"/>
      <c r="CE78" s="90"/>
      <c r="CF78" s="90"/>
      <c r="CG78" s="90"/>
      <c r="CH78" s="90"/>
      <c r="CI78" s="90"/>
      <c r="CJ78" s="90"/>
      <c r="CK78" s="90"/>
      <c r="CL78" s="90"/>
      <c r="CM78" s="90"/>
      <c r="CN78" s="90"/>
      <c r="CO78" s="90"/>
      <c r="CP78" s="90"/>
      <c r="CQ78" s="90"/>
      <c r="CR78" s="90"/>
      <c r="CS78" s="90"/>
      <c r="CT78" s="90"/>
      <c r="CU78" s="90"/>
      <c r="CV78" s="90"/>
      <c r="CW78" s="90"/>
      <c r="CX78" s="90"/>
      <c r="CY78" s="90"/>
      <c r="CZ78" s="90"/>
      <c r="DA78" s="90"/>
      <c r="DB78" s="90"/>
      <c r="DC78" s="90"/>
      <c r="DD78" s="90"/>
      <c r="DE78" s="90"/>
      <c r="DF78" s="90"/>
      <c r="DG78" s="90"/>
      <c r="DH78" s="90"/>
      <c r="DI78" s="90"/>
      <c r="DJ78" s="90"/>
      <c r="DK78" s="90"/>
      <c r="DL78" s="90"/>
      <c r="DM78" s="90"/>
      <c r="DN78" s="90"/>
      <c r="DO78" s="90"/>
      <c r="DP78" s="90"/>
      <c r="DQ78" s="90"/>
      <c r="DR78" s="90"/>
      <c r="DS78" s="90"/>
      <c r="DT78" s="90"/>
      <c r="DU78" s="90"/>
      <c r="DV78" s="90"/>
      <c r="DW78" s="90"/>
      <c r="DX78" s="90"/>
      <c r="DY78" s="90"/>
      <c r="DZ78" s="90"/>
      <c r="EA78" s="90"/>
      <c r="EB78" s="90"/>
      <c r="EC78" s="90"/>
      <c r="ED78" s="90"/>
      <c r="EE78" s="90"/>
      <c r="EF78" s="90"/>
      <c r="EG78" s="90"/>
      <c r="EH78" s="90"/>
      <c r="EI78" s="90"/>
      <c r="EJ78" s="90"/>
      <c r="EK78" s="90"/>
      <c r="EL78" s="90"/>
      <c r="EM78" s="90"/>
      <c r="EN78" s="90"/>
      <c r="EO78" s="90"/>
      <c r="EP78" s="90"/>
      <c r="EQ78" s="90"/>
      <c r="ER78" s="90"/>
      <c r="ES78" s="90"/>
      <c r="ET78" s="90"/>
      <c r="EU78" s="90"/>
      <c r="EV78" s="90"/>
      <c r="EW78" s="90"/>
      <c r="EX78" s="90"/>
      <c r="EY78" s="90"/>
      <c r="EZ78" s="90"/>
      <c r="FA78" s="90"/>
      <c r="FB78" s="90"/>
      <c r="FC78" s="90"/>
      <c r="FD78" s="90"/>
      <c r="FE78" s="90"/>
      <c r="FF78" s="90"/>
      <c r="FG78" s="90"/>
      <c r="FH78" s="90"/>
      <c r="FI78" s="90"/>
      <c r="FJ78" s="90"/>
      <c r="FK78" s="90"/>
      <c r="FL78" s="90"/>
      <c r="FM78" s="90"/>
      <c r="FN78" s="90"/>
      <c r="FO78" s="90"/>
      <c r="FP78" s="90"/>
      <c r="FQ78" s="90"/>
      <c r="FR78" s="90"/>
      <c r="FS78" s="90"/>
      <c r="FT78" s="90"/>
      <c r="FU78" s="90"/>
      <c r="FV78" s="90"/>
      <c r="FW78" s="90"/>
      <c r="FX78" s="90"/>
      <c r="FY78" s="90"/>
      <c r="FZ78" s="90"/>
      <c r="GA78" s="90"/>
      <c r="GB78" s="90"/>
      <c r="GC78" s="90"/>
      <c r="GD78" s="90"/>
      <c r="GE78" s="90"/>
      <c r="GF78" s="90"/>
      <c r="GG78" s="90"/>
      <c r="GH78" s="90"/>
      <c r="GI78" s="90"/>
      <c r="GJ78" s="90"/>
      <c r="GK78" s="90"/>
      <c r="GL78" s="90"/>
      <c r="GM78" s="90"/>
      <c r="GN78" s="90"/>
      <c r="GO78" s="90"/>
      <c r="GP78" s="90"/>
      <c r="GQ78" s="90"/>
      <c r="GR78" s="90"/>
      <c r="GS78" s="90"/>
      <c r="GT78" s="90"/>
      <c r="GU78" s="90"/>
      <c r="GV78" s="90"/>
      <c r="GW78" s="90"/>
      <c r="GX78" s="90"/>
      <c r="GY78" s="90"/>
      <c r="GZ78" s="90"/>
      <c r="HA78" s="90"/>
      <c r="HB78" s="90"/>
      <c r="HC78" s="90"/>
      <c r="HD78" s="90"/>
      <c r="HE78" s="90"/>
      <c r="HF78" s="90"/>
      <c r="HG78" s="90"/>
      <c r="HH78" s="90"/>
      <c r="HI78" s="90"/>
      <c r="HJ78" s="90"/>
      <c r="HK78" s="90"/>
      <c r="HL78" s="90"/>
      <c r="HM78" s="90"/>
      <c r="HN78" s="90"/>
      <c r="HO78" s="90"/>
      <c r="HP78" s="90"/>
      <c r="HQ78" s="90"/>
      <c r="HR78" s="90"/>
      <c r="HS78" s="90"/>
      <c r="HT78" s="90"/>
      <c r="HU78" s="90"/>
      <c r="HV78" s="90"/>
      <c r="HW78" s="90"/>
      <c r="HX78" s="90"/>
      <c r="HY78" s="90"/>
      <c r="HZ78" s="90"/>
      <c r="IA78" s="90"/>
      <c r="IB78" s="90"/>
      <c r="IC78" s="90"/>
      <c r="ID78" s="90"/>
      <c r="IE78" s="90"/>
      <c r="IF78" s="90"/>
      <c r="IG78" s="90"/>
      <c r="IH78" s="90"/>
      <c r="II78" s="90"/>
      <c r="IJ78" s="90"/>
      <c r="IK78" s="90"/>
      <c r="IL78" s="90"/>
      <c r="IM78" s="90"/>
      <c r="IN78" s="90"/>
      <c r="IO78" s="90"/>
      <c r="IP78" s="90"/>
      <c r="IQ78" s="90"/>
      <c r="IR78" s="90"/>
      <c r="IS78" s="90"/>
      <c r="IT78" s="90"/>
      <c r="IU78" s="90"/>
      <c r="IV78" s="90"/>
    </row>
    <row r="79" spans="1:256" s="91" customFormat="1" ht="22.5" customHeight="1">
      <c r="A79" s="108" t="s">
        <v>276</v>
      </c>
      <c r="B79" s="108"/>
      <c r="C79" s="108"/>
      <c r="D79" s="108"/>
      <c r="E79" s="108"/>
      <c r="F79" s="108"/>
      <c r="G79" s="108"/>
      <c r="H79" s="89"/>
      <c r="I79" s="89"/>
      <c r="J79" s="89"/>
      <c r="K79" s="90"/>
      <c r="L79" s="90"/>
      <c r="M79" s="89"/>
      <c r="N79" s="89"/>
      <c r="O79" s="89"/>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c r="BT79" s="90"/>
      <c r="BU79" s="90"/>
      <c r="BV79" s="90"/>
      <c r="BW79" s="90"/>
      <c r="BX79" s="90"/>
      <c r="BY79" s="90"/>
      <c r="BZ79" s="90"/>
      <c r="CA79" s="90"/>
      <c r="CB79" s="90"/>
      <c r="CC79" s="90"/>
      <c r="CD79" s="90"/>
      <c r="CE79" s="90"/>
      <c r="CF79" s="90"/>
      <c r="CG79" s="90"/>
      <c r="CH79" s="90"/>
      <c r="CI79" s="90"/>
      <c r="CJ79" s="90"/>
      <c r="CK79" s="90"/>
      <c r="CL79" s="90"/>
      <c r="CM79" s="90"/>
      <c r="CN79" s="90"/>
      <c r="CO79" s="90"/>
      <c r="CP79" s="90"/>
      <c r="CQ79" s="90"/>
      <c r="CR79" s="90"/>
      <c r="CS79" s="90"/>
      <c r="CT79" s="90"/>
      <c r="CU79" s="90"/>
      <c r="CV79" s="90"/>
      <c r="CW79" s="90"/>
      <c r="CX79" s="90"/>
      <c r="CY79" s="90"/>
      <c r="CZ79" s="90"/>
      <c r="DA79" s="90"/>
      <c r="DB79" s="90"/>
      <c r="DC79" s="90"/>
      <c r="DD79" s="90"/>
      <c r="DE79" s="90"/>
      <c r="DF79" s="90"/>
      <c r="DG79" s="90"/>
      <c r="DH79" s="90"/>
      <c r="DI79" s="90"/>
      <c r="DJ79" s="90"/>
      <c r="DK79" s="90"/>
      <c r="DL79" s="90"/>
      <c r="DM79" s="90"/>
      <c r="DN79" s="90"/>
      <c r="DO79" s="90"/>
      <c r="DP79" s="90"/>
      <c r="DQ79" s="90"/>
      <c r="DR79" s="90"/>
      <c r="DS79" s="90"/>
      <c r="DT79" s="90"/>
      <c r="DU79" s="90"/>
      <c r="DV79" s="90"/>
      <c r="DW79" s="90"/>
      <c r="DX79" s="90"/>
      <c r="DY79" s="90"/>
      <c r="DZ79" s="90"/>
      <c r="EA79" s="90"/>
      <c r="EB79" s="90"/>
      <c r="EC79" s="90"/>
      <c r="ED79" s="90"/>
      <c r="EE79" s="90"/>
      <c r="EF79" s="90"/>
      <c r="EG79" s="90"/>
      <c r="EH79" s="90"/>
      <c r="EI79" s="90"/>
      <c r="EJ79" s="90"/>
      <c r="EK79" s="90"/>
      <c r="EL79" s="90"/>
      <c r="EM79" s="90"/>
      <c r="EN79" s="90"/>
      <c r="EO79" s="90"/>
      <c r="EP79" s="90"/>
      <c r="EQ79" s="90"/>
      <c r="ER79" s="90"/>
      <c r="ES79" s="90"/>
      <c r="ET79" s="90"/>
      <c r="EU79" s="90"/>
      <c r="EV79" s="90"/>
      <c r="EW79" s="90"/>
      <c r="EX79" s="90"/>
      <c r="EY79" s="90"/>
      <c r="EZ79" s="90"/>
      <c r="FA79" s="90"/>
      <c r="FB79" s="90"/>
      <c r="FC79" s="90"/>
      <c r="FD79" s="90"/>
      <c r="FE79" s="90"/>
      <c r="FF79" s="90"/>
      <c r="FG79" s="90"/>
      <c r="FH79" s="90"/>
      <c r="FI79" s="90"/>
      <c r="FJ79" s="90"/>
      <c r="FK79" s="90"/>
      <c r="FL79" s="90"/>
      <c r="FM79" s="90"/>
      <c r="FN79" s="90"/>
      <c r="FO79" s="90"/>
      <c r="FP79" s="90"/>
      <c r="FQ79" s="90"/>
      <c r="FR79" s="90"/>
      <c r="FS79" s="90"/>
      <c r="FT79" s="90"/>
      <c r="FU79" s="90"/>
      <c r="FV79" s="90"/>
      <c r="FW79" s="90"/>
      <c r="FX79" s="90"/>
      <c r="FY79" s="90"/>
      <c r="FZ79" s="90"/>
      <c r="GA79" s="90"/>
      <c r="GB79" s="90"/>
      <c r="GC79" s="90"/>
      <c r="GD79" s="90"/>
      <c r="GE79" s="90"/>
      <c r="GF79" s="90"/>
      <c r="GG79" s="90"/>
      <c r="GH79" s="90"/>
      <c r="GI79" s="90"/>
      <c r="GJ79" s="90"/>
      <c r="GK79" s="90"/>
      <c r="GL79" s="90"/>
      <c r="GM79" s="90"/>
      <c r="GN79" s="90"/>
      <c r="GO79" s="90"/>
      <c r="GP79" s="90"/>
      <c r="GQ79" s="90"/>
      <c r="GR79" s="90"/>
      <c r="GS79" s="90"/>
      <c r="GT79" s="90"/>
      <c r="GU79" s="90"/>
      <c r="GV79" s="90"/>
      <c r="GW79" s="90"/>
      <c r="GX79" s="90"/>
      <c r="GY79" s="90"/>
      <c r="GZ79" s="90"/>
      <c r="HA79" s="90"/>
      <c r="HB79" s="90"/>
      <c r="HC79" s="90"/>
      <c r="HD79" s="90"/>
      <c r="HE79" s="90"/>
      <c r="HF79" s="90"/>
      <c r="HG79" s="90"/>
      <c r="HH79" s="90"/>
      <c r="HI79" s="90"/>
      <c r="HJ79" s="90"/>
      <c r="HK79" s="90"/>
      <c r="HL79" s="90"/>
      <c r="HM79" s="90"/>
      <c r="HN79" s="90"/>
      <c r="HO79" s="90"/>
      <c r="HP79" s="90"/>
      <c r="HQ79" s="90"/>
      <c r="HR79" s="90"/>
      <c r="HS79" s="90"/>
      <c r="HT79" s="90"/>
      <c r="HU79" s="90"/>
      <c r="HV79" s="90"/>
      <c r="HW79" s="90"/>
      <c r="HX79" s="90"/>
      <c r="HY79" s="90"/>
      <c r="HZ79" s="90"/>
      <c r="IA79" s="90"/>
      <c r="IB79" s="90"/>
      <c r="IC79" s="90"/>
      <c r="ID79" s="90"/>
      <c r="IE79" s="90"/>
      <c r="IF79" s="90"/>
      <c r="IG79" s="90"/>
      <c r="IH79" s="90"/>
      <c r="II79" s="90"/>
      <c r="IJ79" s="90"/>
      <c r="IK79" s="90"/>
      <c r="IL79" s="90"/>
      <c r="IM79" s="90"/>
      <c r="IN79" s="90"/>
      <c r="IO79" s="90"/>
      <c r="IP79" s="90"/>
      <c r="IQ79" s="90"/>
      <c r="IR79" s="90"/>
      <c r="IS79" s="90"/>
      <c r="IT79" s="90"/>
      <c r="IU79" s="90"/>
      <c r="IV79" s="90"/>
    </row>
    <row r="80" spans="1:256" s="91" customFormat="1" ht="21" customHeight="1">
      <c r="A80" s="108" t="s">
        <v>277</v>
      </c>
      <c r="B80" s="108"/>
      <c r="C80" s="108"/>
      <c r="D80" s="108"/>
      <c r="E80" s="108"/>
      <c r="F80" s="108"/>
      <c r="G80" s="108"/>
      <c r="H80" s="89"/>
      <c r="I80" s="89"/>
      <c r="J80" s="89"/>
      <c r="K80" s="90"/>
      <c r="L80" s="90"/>
      <c r="M80" s="89"/>
      <c r="N80" s="89"/>
      <c r="O80" s="89"/>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c r="BT80" s="90"/>
      <c r="BU80" s="90"/>
      <c r="BV80" s="90"/>
      <c r="BW80" s="90"/>
      <c r="BX80" s="90"/>
      <c r="BY80" s="90"/>
      <c r="BZ80" s="90"/>
      <c r="CA80" s="90"/>
      <c r="CB80" s="90"/>
      <c r="CC80" s="90"/>
      <c r="CD80" s="90"/>
      <c r="CE80" s="90"/>
      <c r="CF80" s="90"/>
      <c r="CG80" s="90"/>
      <c r="CH80" s="90"/>
      <c r="CI80" s="90"/>
      <c r="CJ80" s="90"/>
      <c r="CK80" s="90"/>
      <c r="CL80" s="90"/>
      <c r="CM80" s="90"/>
      <c r="CN80" s="90"/>
      <c r="CO80" s="90"/>
      <c r="CP80" s="90"/>
      <c r="CQ80" s="90"/>
      <c r="CR80" s="90"/>
      <c r="CS80" s="90"/>
      <c r="CT80" s="90"/>
      <c r="CU80" s="90"/>
      <c r="CV80" s="90"/>
      <c r="CW80" s="90"/>
      <c r="CX80" s="90"/>
      <c r="CY80" s="90"/>
      <c r="CZ80" s="90"/>
      <c r="DA80" s="90"/>
      <c r="DB80" s="90"/>
      <c r="DC80" s="90"/>
      <c r="DD80" s="90"/>
      <c r="DE80" s="90"/>
      <c r="DF80" s="90"/>
      <c r="DG80" s="90"/>
      <c r="DH80" s="90"/>
      <c r="DI80" s="90"/>
      <c r="DJ80" s="90"/>
      <c r="DK80" s="90"/>
      <c r="DL80" s="90"/>
      <c r="DM80" s="90"/>
      <c r="DN80" s="90"/>
      <c r="DO80" s="90"/>
      <c r="DP80" s="90"/>
      <c r="DQ80" s="90"/>
      <c r="DR80" s="90"/>
      <c r="DS80" s="90"/>
      <c r="DT80" s="90"/>
      <c r="DU80" s="90"/>
      <c r="DV80" s="90"/>
      <c r="DW80" s="90"/>
      <c r="DX80" s="90"/>
      <c r="DY80" s="90"/>
      <c r="DZ80" s="90"/>
      <c r="EA80" s="90"/>
      <c r="EB80" s="90"/>
      <c r="EC80" s="90"/>
      <c r="ED80" s="90"/>
      <c r="EE80" s="90"/>
      <c r="EF80" s="90"/>
      <c r="EG80" s="90"/>
      <c r="EH80" s="90"/>
      <c r="EI80" s="90"/>
      <c r="EJ80" s="90"/>
      <c r="EK80" s="90"/>
      <c r="EL80" s="90"/>
      <c r="EM80" s="90"/>
      <c r="EN80" s="90"/>
      <c r="EO80" s="90"/>
      <c r="EP80" s="90"/>
      <c r="EQ80" s="90"/>
      <c r="ER80" s="90"/>
      <c r="ES80" s="90"/>
      <c r="ET80" s="90"/>
      <c r="EU80" s="90"/>
      <c r="EV80" s="90"/>
      <c r="EW80" s="90"/>
      <c r="EX80" s="90"/>
      <c r="EY80" s="90"/>
      <c r="EZ80" s="90"/>
      <c r="FA80" s="90"/>
      <c r="FB80" s="90"/>
      <c r="FC80" s="90"/>
      <c r="FD80" s="90"/>
      <c r="FE80" s="90"/>
      <c r="FF80" s="90"/>
      <c r="FG80" s="90"/>
      <c r="FH80" s="90"/>
      <c r="FI80" s="90"/>
      <c r="FJ80" s="90"/>
      <c r="FK80" s="90"/>
      <c r="FL80" s="90"/>
      <c r="FM80" s="90"/>
      <c r="FN80" s="90"/>
      <c r="FO80" s="90"/>
      <c r="FP80" s="90"/>
      <c r="FQ80" s="90"/>
      <c r="FR80" s="90"/>
      <c r="FS80" s="90"/>
      <c r="FT80" s="90"/>
      <c r="FU80" s="90"/>
      <c r="FV80" s="90"/>
      <c r="FW80" s="90"/>
      <c r="FX80" s="90"/>
      <c r="FY80" s="90"/>
      <c r="FZ80" s="90"/>
      <c r="GA80" s="90"/>
      <c r="GB80" s="90"/>
      <c r="GC80" s="90"/>
      <c r="GD80" s="90"/>
      <c r="GE80" s="90"/>
      <c r="GF80" s="90"/>
      <c r="GG80" s="90"/>
      <c r="GH80" s="90"/>
      <c r="GI80" s="90"/>
      <c r="GJ80" s="90"/>
      <c r="GK80" s="90"/>
      <c r="GL80" s="90"/>
      <c r="GM80" s="90"/>
      <c r="GN80" s="90"/>
      <c r="GO80" s="90"/>
      <c r="GP80" s="90"/>
      <c r="GQ80" s="90"/>
      <c r="GR80" s="90"/>
      <c r="GS80" s="90"/>
      <c r="GT80" s="90"/>
      <c r="GU80" s="90"/>
      <c r="GV80" s="90"/>
      <c r="GW80" s="90"/>
      <c r="GX80" s="90"/>
      <c r="GY80" s="90"/>
      <c r="GZ80" s="90"/>
      <c r="HA80" s="90"/>
      <c r="HB80" s="90"/>
      <c r="HC80" s="90"/>
      <c r="HD80" s="90"/>
      <c r="HE80" s="90"/>
      <c r="HF80" s="90"/>
      <c r="HG80" s="90"/>
      <c r="HH80" s="90"/>
      <c r="HI80" s="90"/>
      <c r="HJ80" s="90"/>
      <c r="HK80" s="90"/>
      <c r="HL80" s="90"/>
      <c r="HM80" s="90"/>
      <c r="HN80" s="90"/>
      <c r="HO80" s="90"/>
      <c r="HP80" s="90"/>
      <c r="HQ80" s="90"/>
      <c r="HR80" s="90"/>
      <c r="HS80" s="90"/>
      <c r="HT80" s="90"/>
      <c r="HU80" s="90"/>
      <c r="HV80" s="90"/>
      <c r="HW80" s="90"/>
      <c r="HX80" s="90"/>
      <c r="HY80" s="90"/>
      <c r="HZ80" s="90"/>
      <c r="IA80" s="90"/>
      <c r="IB80" s="90"/>
      <c r="IC80" s="90"/>
      <c r="ID80" s="90"/>
      <c r="IE80" s="90"/>
      <c r="IF80" s="90"/>
      <c r="IG80" s="90"/>
      <c r="IH80" s="90"/>
      <c r="II80" s="90"/>
      <c r="IJ80" s="90"/>
      <c r="IK80" s="90"/>
      <c r="IL80" s="90"/>
      <c r="IM80" s="90"/>
      <c r="IN80" s="90"/>
      <c r="IO80" s="90"/>
      <c r="IP80" s="90"/>
      <c r="IQ80" s="90"/>
      <c r="IR80" s="90"/>
      <c r="IS80" s="90"/>
      <c r="IT80" s="90"/>
      <c r="IU80" s="90"/>
      <c r="IV80" s="90"/>
    </row>
    <row r="81" spans="1:256" s="91" customFormat="1" ht="19.5" customHeight="1">
      <c r="A81" s="108" t="s">
        <v>263</v>
      </c>
      <c r="B81" s="108"/>
      <c r="C81" s="108"/>
      <c r="D81" s="108"/>
      <c r="E81" s="108"/>
      <c r="F81" s="108"/>
      <c r="G81" s="108"/>
      <c r="H81" s="89"/>
      <c r="I81" s="89"/>
      <c r="J81" s="89"/>
      <c r="K81" s="90"/>
      <c r="L81" s="90"/>
      <c r="M81" s="89"/>
      <c r="N81" s="89"/>
      <c r="O81" s="89"/>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0"/>
      <c r="BU81" s="90"/>
      <c r="BV81" s="90"/>
      <c r="BW81" s="90"/>
      <c r="BX81" s="90"/>
      <c r="BY81" s="90"/>
      <c r="BZ81" s="90"/>
      <c r="CA81" s="90"/>
      <c r="CB81" s="90"/>
      <c r="CC81" s="90"/>
      <c r="CD81" s="90"/>
      <c r="CE81" s="90"/>
      <c r="CF81" s="90"/>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0"/>
      <c r="DJ81" s="90"/>
      <c r="DK81" s="90"/>
      <c r="DL81" s="90"/>
      <c r="DM81" s="90"/>
      <c r="DN81" s="90"/>
      <c r="DO81" s="90"/>
      <c r="DP81" s="90"/>
      <c r="DQ81" s="90"/>
      <c r="DR81" s="90"/>
      <c r="DS81" s="90"/>
      <c r="DT81" s="90"/>
      <c r="DU81" s="90"/>
      <c r="DV81" s="90"/>
      <c r="DW81" s="90"/>
      <c r="DX81" s="90"/>
      <c r="DY81" s="90"/>
      <c r="DZ81" s="90"/>
      <c r="EA81" s="90"/>
      <c r="EB81" s="90"/>
      <c r="EC81" s="90"/>
      <c r="ED81" s="90"/>
      <c r="EE81" s="90"/>
      <c r="EF81" s="90"/>
      <c r="EG81" s="90"/>
      <c r="EH81" s="90"/>
      <c r="EI81" s="90"/>
      <c r="EJ81" s="90"/>
      <c r="EK81" s="90"/>
      <c r="EL81" s="90"/>
      <c r="EM81" s="90"/>
      <c r="EN81" s="90"/>
      <c r="EO81" s="90"/>
      <c r="EP81" s="90"/>
      <c r="EQ81" s="90"/>
      <c r="ER81" s="90"/>
      <c r="ES81" s="90"/>
      <c r="ET81" s="90"/>
      <c r="EU81" s="90"/>
      <c r="EV81" s="90"/>
      <c r="EW81" s="90"/>
      <c r="EX81" s="90"/>
      <c r="EY81" s="90"/>
      <c r="EZ81" s="90"/>
      <c r="FA81" s="90"/>
      <c r="FB81" s="90"/>
      <c r="FC81" s="90"/>
      <c r="FD81" s="90"/>
      <c r="FE81" s="90"/>
      <c r="FF81" s="90"/>
      <c r="FG81" s="90"/>
      <c r="FH81" s="90"/>
      <c r="FI81" s="90"/>
      <c r="FJ81" s="90"/>
      <c r="FK81" s="90"/>
      <c r="FL81" s="90"/>
      <c r="FM81" s="90"/>
      <c r="FN81" s="90"/>
      <c r="FO81" s="90"/>
      <c r="FP81" s="90"/>
      <c r="FQ81" s="90"/>
      <c r="FR81" s="90"/>
      <c r="FS81" s="90"/>
      <c r="FT81" s="90"/>
      <c r="FU81" s="90"/>
      <c r="FV81" s="90"/>
      <c r="FW81" s="90"/>
      <c r="FX81" s="90"/>
      <c r="FY81" s="90"/>
      <c r="FZ81" s="90"/>
      <c r="GA81" s="90"/>
      <c r="GB81" s="90"/>
      <c r="GC81" s="90"/>
      <c r="GD81" s="90"/>
      <c r="GE81" s="90"/>
      <c r="GF81" s="90"/>
      <c r="GG81" s="90"/>
      <c r="GH81" s="90"/>
      <c r="GI81" s="90"/>
      <c r="GJ81" s="90"/>
      <c r="GK81" s="90"/>
      <c r="GL81" s="90"/>
      <c r="GM81" s="90"/>
      <c r="GN81" s="90"/>
      <c r="GO81" s="90"/>
      <c r="GP81" s="90"/>
      <c r="GQ81" s="90"/>
      <c r="GR81" s="90"/>
      <c r="GS81" s="90"/>
      <c r="GT81" s="90"/>
      <c r="GU81" s="90"/>
      <c r="GV81" s="90"/>
      <c r="GW81" s="90"/>
      <c r="GX81" s="90"/>
      <c r="GY81" s="90"/>
      <c r="GZ81" s="90"/>
      <c r="HA81" s="90"/>
      <c r="HB81" s="90"/>
      <c r="HC81" s="90"/>
      <c r="HD81" s="90"/>
      <c r="HE81" s="90"/>
      <c r="HF81" s="90"/>
      <c r="HG81" s="90"/>
      <c r="HH81" s="90"/>
      <c r="HI81" s="90"/>
      <c r="HJ81" s="90"/>
      <c r="HK81" s="90"/>
      <c r="HL81" s="90"/>
      <c r="HM81" s="90"/>
      <c r="HN81" s="90"/>
      <c r="HO81" s="90"/>
      <c r="HP81" s="90"/>
      <c r="HQ81" s="90"/>
      <c r="HR81" s="90"/>
      <c r="HS81" s="90"/>
      <c r="HT81" s="90"/>
      <c r="HU81" s="90"/>
      <c r="HV81" s="90"/>
      <c r="HW81" s="90"/>
      <c r="HX81" s="90"/>
      <c r="HY81" s="90"/>
      <c r="HZ81" s="90"/>
      <c r="IA81" s="90"/>
      <c r="IB81" s="90"/>
      <c r="IC81" s="90"/>
      <c r="ID81" s="90"/>
      <c r="IE81" s="90"/>
      <c r="IF81" s="90"/>
      <c r="IG81" s="90"/>
      <c r="IH81" s="90"/>
      <c r="II81" s="90"/>
      <c r="IJ81" s="90"/>
      <c r="IK81" s="90"/>
      <c r="IL81" s="90"/>
      <c r="IM81" s="90"/>
      <c r="IN81" s="90"/>
      <c r="IO81" s="90"/>
      <c r="IP81" s="90"/>
      <c r="IQ81" s="90"/>
      <c r="IR81" s="90"/>
      <c r="IS81" s="90"/>
      <c r="IT81" s="90"/>
      <c r="IU81" s="90"/>
      <c r="IV81" s="90"/>
    </row>
    <row r="82" spans="1:256" s="91" customFormat="1" ht="21" customHeight="1">
      <c r="A82" s="108" t="s">
        <v>278</v>
      </c>
      <c r="B82" s="108"/>
      <c r="C82" s="108"/>
      <c r="D82" s="108"/>
      <c r="E82" s="108"/>
      <c r="F82" s="108"/>
      <c r="G82" s="108"/>
      <c r="H82" s="89"/>
      <c r="I82" s="89"/>
      <c r="J82" s="89"/>
      <c r="K82" s="90"/>
      <c r="L82" s="90"/>
      <c r="M82" s="89"/>
      <c r="N82" s="89"/>
      <c r="O82" s="89"/>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90"/>
      <c r="DQ82" s="90"/>
      <c r="DR82" s="90"/>
      <c r="DS82" s="90"/>
      <c r="DT82" s="90"/>
      <c r="DU82" s="90"/>
      <c r="DV82" s="90"/>
      <c r="DW82" s="90"/>
      <c r="DX82" s="90"/>
      <c r="DY82" s="90"/>
      <c r="DZ82" s="90"/>
      <c r="EA82" s="90"/>
      <c r="EB82" s="90"/>
      <c r="EC82" s="90"/>
      <c r="ED82" s="90"/>
      <c r="EE82" s="90"/>
      <c r="EF82" s="90"/>
      <c r="EG82" s="90"/>
      <c r="EH82" s="90"/>
      <c r="EI82" s="90"/>
      <c r="EJ82" s="90"/>
      <c r="EK82" s="90"/>
      <c r="EL82" s="90"/>
      <c r="EM82" s="90"/>
      <c r="EN82" s="90"/>
      <c r="EO82" s="90"/>
      <c r="EP82" s="90"/>
      <c r="EQ82" s="90"/>
      <c r="ER82" s="90"/>
      <c r="ES82" s="90"/>
      <c r="ET82" s="90"/>
      <c r="EU82" s="90"/>
      <c r="EV82" s="90"/>
      <c r="EW82" s="90"/>
      <c r="EX82" s="90"/>
      <c r="EY82" s="90"/>
      <c r="EZ82" s="90"/>
      <c r="FA82" s="90"/>
      <c r="FB82" s="90"/>
      <c r="FC82" s="90"/>
      <c r="FD82" s="90"/>
      <c r="FE82" s="90"/>
      <c r="FF82" s="90"/>
      <c r="FG82" s="90"/>
      <c r="FH82" s="90"/>
      <c r="FI82" s="90"/>
      <c r="FJ82" s="90"/>
      <c r="FK82" s="90"/>
      <c r="FL82" s="90"/>
      <c r="FM82" s="90"/>
      <c r="FN82" s="90"/>
      <c r="FO82" s="90"/>
      <c r="FP82" s="90"/>
      <c r="FQ82" s="90"/>
      <c r="FR82" s="90"/>
      <c r="FS82" s="90"/>
      <c r="FT82" s="90"/>
      <c r="FU82" s="90"/>
      <c r="FV82" s="90"/>
      <c r="FW82" s="90"/>
      <c r="FX82" s="90"/>
      <c r="FY82" s="90"/>
      <c r="FZ82" s="90"/>
      <c r="GA82" s="90"/>
      <c r="GB82" s="90"/>
      <c r="GC82" s="90"/>
      <c r="GD82" s="90"/>
      <c r="GE82" s="90"/>
      <c r="GF82" s="90"/>
      <c r="GG82" s="90"/>
      <c r="GH82" s="90"/>
      <c r="GI82" s="90"/>
      <c r="GJ82" s="90"/>
      <c r="GK82" s="90"/>
      <c r="GL82" s="90"/>
      <c r="GM82" s="90"/>
      <c r="GN82" s="90"/>
      <c r="GO82" s="90"/>
      <c r="GP82" s="90"/>
      <c r="GQ82" s="90"/>
      <c r="GR82" s="90"/>
      <c r="GS82" s="90"/>
      <c r="GT82" s="90"/>
      <c r="GU82" s="90"/>
      <c r="GV82" s="90"/>
      <c r="GW82" s="90"/>
      <c r="GX82" s="90"/>
      <c r="GY82" s="90"/>
      <c r="GZ82" s="90"/>
      <c r="HA82" s="90"/>
      <c r="HB82" s="90"/>
      <c r="HC82" s="90"/>
      <c r="HD82" s="90"/>
      <c r="HE82" s="90"/>
      <c r="HF82" s="90"/>
      <c r="HG82" s="90"/>
      <c r="HH82" s="90"/>
      <c r="HI82" s="90"/>
      <c r="HJ82" s="90"/>
      <c r="HK82" s="90"/>
      <c r="HL82" s="90"/>
      <c r="HM82" s="90"/>
      <c r="HN82" s="90"/>
      <c r="HO82" s="90"/>
      <c r="HP82" s="90"/>
      <c r="HQ82" s="90"/>
      <c r="HR82" s="90"/>
      <c r="HS82" s="90"/>
      <c r="HT82" s="90"/>
      <c r="HU82" s="90"/>
      <c r="HV82" s="90"/>
      <c r="HW82" s="90"/>
      <c r="HX82" s="90"/>
      <c r="HY82" s="90"/>
      <c r="HZ82" s="90"/>
      <c r="IA82" s="90"/>
      <c r="IB82" s="90"/>
      <c r="IC82" s="90"/>
      <c r="ID82" s="90"/>
      <c r="IE82" s="90"/>
      <c r="IF82" s="90"/>
      <c r="IG82" s="90"/>
      <c r="IH82" s="90"/>
      <c r="II82" s="90"/>
      <c r="IJ82" s="90"/>
      <c r="IK82" s="90"/>
      <c r="IL82" s="90"/>
      <c r="IM82" s="90"/>
      <c r="IN82" s="90"/>
      <c r="IO82" s="90"/>
      <c r="IP82" s="90"/>
      <c r="IQ82" s="90"/>
      <c r="IR82" s="90"/>
      <c r="IS82" s="90"/>
      <c r="IT82" s="90"/>
      <c r="IU82" s="90"/>
      <c r="IV82" s="90"/>
    </row>
    <row r="83" spans="1:256" s="91" customFormat="1" ht="26.25" customHeight="1">
      <c r="A83" s="108" t="s">
        <v>279</v>
      </c>
      <c r="B83" s="108"/>
      <c r="C83" s="108"/>
      <c r="D83" s="108"/>
      <c r="E83" s="108"/>
      <c r="F83" s="108"/>
      <c r="G83" s="108"/>
      <c r="H83" s="89"/>
      <c r="I83" s="89"/>
      <c r="J83" s="89"/>
      <c r="K83" s="90"/>
      <c r="L83" s="90"/>
      <c r="M83" s="89"/>
      <c r="N83" s="89"/>
      <c r="O83" s="89"/>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90"/>
      <c r="DQ83" s="90"/>
      <c r="DR83" s="90"/>
      <c r="DS83" s="90"/>
      <c r="DT83" s="90"/>
      <c r="DU83" s="90"/>
      <c r="DV83" s="90"/>
      <c r="DW83" s="90"/>
      <c r="DX83" s="90"/>
      <c r="DY83" s="90"/>
      <c r="DZ83" s="90"/>
      <c r="EA83" s="90"/>
      <c r="EB83" s="90"/>
      <c r="EC83" s="90"/>
      <c r="ED83" s="90"/>
      <c r="EE83" s="90"/>
      <c r="EF83" s="90"/>
      <c r="EG83" s="90"/>
      <c r="EH83" s="90"/>
      <c r="EI83" s="90"/>
      <c r="EJ83" s="90"/>
      <c r="EK83" s="90"/>
      <c r="EL83" s="90"/>
      <c r="EM83" s="90"/>
      <c r="EN83" s="90"/>
      <c r="EO83" s="90"/>
      <c r="EP83" s="90"/>
      <c r="EQ83" s="90"/>
      <c r="ER83" s="90"/>
      <c r="ES83" s="90"/>
      <c r="ET83" s="90"/>
      <c r="EU83" s="90"/>
      <c r="EV83" s="90"/>
      <c r="EW83" s="90"/>
      <c r="EX83" s="90"/>
      <c r="EY83" s="90"/>
      <c r="EZ83" s="90"/>
      <c r="FA83" s="90"/>
      <c r="FB83" s="90"/>
      <c r="FC83" s="90"/>
      <c r="FD83" s="90"/>
      <c r="FE83" s="90"/>
      <c r="FF83" s="90"/>
      <c r="FG83" s="90"/>
      <c r="FH83" s="90"/>
      <c r="FI83" s="90"/>
      <c r="FJ83" s="90"/>
      <c r="FK83" s="90"/>
      <c r="FL83" s="90"/>
      <c r="FM83" s="90"/>
      <c r="FN83" s="90"/>
      <c r="FO83" s="90"/>
      <c r="FP83" s="90"/>
      <c r="FQ83" s="90"/>
      <c r="FR83" s="90"/>
      <c r="FS83" s="90"/>
      <c r="FT83" s="90"/>
      <c r="FU83" s="90"/>
      <c r="FV83" s="90"/>
      <c r="FW83" s="90"/>
      <c r="FX83" s="90"/>
      <c r="FY83" s="90"/>
      <c r="FZ83" s="90"/>
      <c r="GA83" s="90"/>
      <c r="GB83" s="90"/>
      <c r="GC83" s="90"/>
      <c r="GD83" s="90"/>
      <c r="GE83" s="90"/>
      <c r="GF83" s="90"/>
      <c r="GG83" s="90"/>
      <c r="GH83" s="90"/>
      <c r="GI83" s="90"/>
      <c r="GJ83" s="90"/>
      <c r="GK83" s="90"/>
      <c r="GL83" s="90"/>
      <c r="GM83" s="90"/>
      <c r="GN83" s="90"/>
      <c r="GO83" s="90"/>
      <c r="GP83" s="90"/>
      <c r="GQ83" s="90"/>
      <c r="GR83" s="90"/>
      <c r="GS83" s="90"/>
      <c r="GT83" s="90"/>
      <c r="GU83" s="90"/>
      <c r="GV83" s="90"/>
      <c r="GW83" s="90"/>
      <c r="GX83" s="90"/>
      <c r="GY83" s="90"/>
      <c r="GZ83" s="90"/>
      <c r="HA83" s="90"/>
      <c r="HB83" s="90"/>
      <c r="HC83" s="90"/>
      <c r="HD83" s="90"/>
      <c r="HE83" s="90"/>
      <c r="HF83" s="90"/>
      <c r="HG83" s="90"/>
      <c r="HH83" s="90"/>
      <c r="HI83" s="90"/>
      <c r="HJ83" s="90"/>
      <c r="HK83" s="90"/>
      <c r="HL83" s="90"/>
      <c r="HM83" s="90"/>
      <c r="HN83" s="90"/>
      <c r="HO83" s="90"/>
      <c r="HP83" s="90"/>
      <c r="HQ83" s="90"/>
      <c r="HR83" s="90"/>
      <c r="HS83" s="90"/>
      <c r="HT83" s="90"/>
      <c r="HU83" s="90"/>
      <c r="HV83" s="90"/>
      <c r="HW83" s="90"/>
      <c r="HX83" s="90"/>
      <c r="HY83" s="90"/>
      <c r="HZ83" s="90"/>
      <c r="IA83" s="90"/>
      <c r="IB83" s="90"/>
      <c r="IC83" s="90"/>
      <c r="ID83" s="90"/>
      <c r="IE83" s="90"/>
      <c r="IF83" s="90"/>
      <c r="IG83" s="90"/>
      <c r="IH83" s="90"/>
      <c r="II83" s="90"/>
      <c r="IJ83" s="90"/>
      <c r="IK83" s="90"/>
      <c r="IL83" s="90"/>
      <c r="IM83" s="90"/>
      <c r="IN83" s="90"/>
      <c r="IO83" s="90"/>
      <c r="IP83" s="90"/>
      <c r="IQ83" s="90"/>
      <c r="IR83" s="90"/>
      <c r="IS83" s="90"/>
      <c r="IT83" s="90"/>
      <c r="IU83" s="90"/>
      <c r="IV83" s="90"/>
    </row>
    <row r="84" spans="1:256" s="91" customFormat="1">
      <c r="A84" s="85"/>
      <c r="B84" s="92"/>
      <c r="C84" s="85"/>
      <c r="D84" s="90"/>
      <c r="E84" s="89"/>
      <c r="F84" s="89"/>
      <c r="G84" s="89"/>
      <c r="H84" s="89"/>
      <c r="I84" s="89"/>
      <c r="J84" s="89"/>
      <c r="K84" s="90"/>
      <c r="L84" s="90"/>
      <c r="M84" s="89"/>
      <c r="N84" s="89"/>
      <c r="O84" s="89"/>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c r="BT84" s="90"/>
      <c r="BU84" s="90"/>
      <c r="BV84" s="90"/>
      <c r="BW84" s="90"/>
      <c r="BX84" s="90"/>
      <c r="BY84" s="90"/>
      <c r="BZ84" s="90"/>
      <c r="CA84" s="90"/>
      <c r="CB84" s="90"/>
      <c r="CC84" s="90"/>
      <c r="CD84" s="90"/>
      <c r="CE84" s="90"/>
      <c r="CF84" s="90"/>
      <c r="CG84" s="90"/>
      <c r="CH84" s="90"/>
      <c r="CI84" s="90"/>
      <c r="CJ84" s="90"/>
      <c r="CK84" s="90"/>
      <c r="CL84" s="90"/>
      <c r="CM84" s="90"/>
      <c r="CN84" s="90"/>
      <c r="CO84" s="90"/>
      <c r="CP84" s="90"/>
      <c r="CQ84" s="90"/>
      <c r="CR84" s="90"/>
      <c r="CS84" s="90"/>
      <c r="CT84" s="90"/>
      <c r="CU84" s="90"/>
      <c r="CV84" s="90"/>
      <c r="CW84" s="90"/>
      <c r="CX84" s="90"/>
      <c r="CY84" s="90"/>
      <c r="CZ84" s="90"/>
      <c r="DA84" s="90"/>
      <c r="DB84" s="90"/>
      <c r="DC84" s="90"/>
      <c r="DD84" s="90"/>
      <c r="DE84" s="90"/>
      <c r="DF84" s="90"/>
      <c r="DG84" s="90"/>
      <c r="DH84" s="90"/>
      <c r="DI84" s="90"/>
      <c r="DJ84" s="90"/>
      <c r="DK84" s="90"/>
      <c r="DL84" s="90"/>
      <c r="DM84" s="90"/>
      <c r="DN84" s="90"/>
      <c r="DO84" s="90"/>
      <c r="DP84" s="90"/>
      <c r="DQ84" s="90"/>
      <c r="DR84" s="90"/>
      <c r="DS84" s="90"/>
      <c r="DT84" s="90"/>
      <c r="DU84" s="90"/>
      <c r="DV84" s="90"/>
      <c r="DW84" s="90"/>
      <c r="DX84" s="90"/>
      <c r="DY84" s="90"/>
      <c r="DZ84" s="90"/>
      <c r="EA84" s="90"/>
      <c r="EB84" s="90"/>
      <c r="EC84" s="90"/>
      <c r="ED84" s="90"/>
      <c r="EE84" s="90"/>
      <c r="EF84" s="90"/>
      <c r="EG84" s="90"/>
      <c r="EH84" s="90"/>
      <c r="EI84" s="90"/>
      <c r="EJ84" s="90"/>
      <c r="EK84" s="90"/>
      <c r="EL84" s="90"/>
      <c r="EM84" s="90"/>
      <c r="EN84" s="90"/>
      <c r="EO84" s="90"/>
      <c r="EP84" s="90"/>
      <c r="EQ84" s="90"/>
      <c r="ER84" s="90"/>
      <c r="ES84" s="90"/>
      <c r="ET84" s="90"/>
      <c r="EU84" s="90"/>
      <c r="EV84" s="90"/>
      <c r="EW84" s="90"/>
      <c r="EX84" s="90"/>
      <c r="EY84" s="90"/>
      <c r="EZ84" s="90"/>
      <c r="FA84" s="90"/>
      <c r="FB84" s="90"/>
      <c r="FC84" s="90"/>
      <c r="FD84" s="90"/>
      <c r="FE84" s="90"/>
      <c r="FF84" s="90"/>
      <c r="FG84" s="90"/>
      <c r="FH84" s="90"/>
      <c r="FI84" s="90"/>
      <c r="FJ84" s="90"/>
      <c r="FK84" s="90"/>
      <c r="FL84" s="90"/>
      <c r="FM84" s="90"/>
      <c r="FN84" s="90"/>
      <c r="FO84" s="90"/>
      <c r="FP84" s="90"/>
      <c r="FQ84" s="90"/>
      <c r="FR84" s="90"/>
      <c r="FS84" s="90"/>
      <c r="FT84" s="90"/>
      <c r="FU84" s="90"/>
      <c r="FV84" s="90"/>
      <c r="FW84" s="90"/>
      <c r="FX84" s="90"/>
      <c r="FY84" s="90"/>
      <c r="FZ84" s="90"/>
      <c r="GA84" s="90"/>
      <c r="GB84" s="90"/>
      <c r="GC84" s="90"/>
      <c r="GD84" s="90"/>
      <c r="GE84" s="90"/>
      <c r="GF84" s="90"/>
      <c r="GG84" s="90"/>
      <c r="GH84" s="90"/>
      <c r="GI84" s="90"/>
      <c r="GJ84" s="90"/>
      <c r="GK84" s="90"/>
      <c r="GL84" s="90"/>
      <c r="GM84" s="90"/>
      <c r="GN84" s="90"/>
      <c r="GO84" s="90"/>
      <c r="GP84" s="90"/>
      <c r="GQ84" s="90"/>
      <c r="GR84" s="90"/>
      <c r="GS84" s="90"/>
      <c r="GT84" s="90"/>
      <c r="GU84" s="90"/>
      <c r="GV84" s="90"/>
      <c r="GW84" s="90"/>
      <c r="GX84" s="90"/>
      <c r="GY84" s="90"/>
      <c r="GZ84" s="90"/>
      <c r="HA84" s="90"/>
      <c r="HB84" s="90"/>
      <c r="HC84" s="90"/>
      <c r="HD84" s="90"/>
      <c r="HE84" s="90"/>
      <c r="HF84" s="90"/>
      <c r="HG84" s="90"/>
      <c r="HH84" s="90"/>
      <c r="HI84" s="90"/>
      <c r="HJ84" s="90"/>
      <c r="HK84" s="90"/>
      <c r="HL84" s="90"/>
      <c r="HM84" s="90"/>
      <c r="HN84" s="90"/>
      <c r="HO84" s="90"/>
      <c r="HP84" s="90"/>
      <c r="HQ84" s="90"/>
      <c r="HR84" s="90"/>
      <c r="HS84" s="90"/>
      <c r="HT84" s="90"/>
      <c r="HU84" s="90"/>
      <c r="HV84" s="90"/>
      <c r="HW84" s="90"/>
      <c r="HX84" s="90"/>
      <c r="HY84" s="90"/>
      <c r="HZ84" s="90"/>
      <c r="IA84" s="90"/>
      <c r="IB84" s="90"/>
      <c r="IC84" s="90"/>
      <c r="ID84" s="90"/>
      <c r="IE84" s="90"/>
      <c r="IF84" s="90"/>
      <c r="IG84" s="90"/>
      <c r="IH84" s="90"/>
      <c r="II84" s="90"/>
      <c r="IJ84" s="90"/>
      <c r="IK84" s="90"/>
      <c r="IL84" s="90"/>
      <c r="IM84" s="90"/>
      <c r="IN84" s="90"/>
      <c r="IO84" s="90"/>
      <c r="IP84" s="90"/>
      <c r="IQ84" s="90"/>
      <c r="IR84" s="90"/>
      <c r="IS84" s="90"/>
      <c r="IT84" s="90"/>
      <c r="IU84" s="90"/>
      <c r="IV84" s="90"/>
    </row>
    <row r="85" spans="1:256" s="91" customFormat="1">
      <c r="A85" s="68" t="s">
        <v>280</v>
      </c>
      <c r="B85" s="92"/>
      <c r="C85" s="85"/>
      <c r="D85" s="90"/>
      <c r="E85" s="89"/>
      <c r="F85" s="89"/>
      <c r="G85" s="89"/>
      <c r="H85" s="89"/>
      <c r="I85" s="89"/>
      <c r="J85" s="89"/>
      <c r="K85" s="90"/>
      <c r="L85" s="90"/>
      <c r="M85" s="89"/>
      <c r="N85" s="89"/>
      <c r="O85" s="89"/>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c r="BT85" s="90"/>
      <c r="BU85" s="90"/>
      <c r="BV85" s="90"/>
      <c r="BW85" s="90"/>
      <c r="BX85" s="90"/>
      <c r="BY85" s="90"/>
      <c r="BZ85" s="90"/>
      <c r="CA85" s="90"/>
      <c r="CB85" s="90"/>
      <c r="CC85" s="90"/>
      <c r="CD85" s="90"/>
      <c r="CE85" s="90"/>
      <c r="CF85" s="90"/>
      <c r="CG85" s="90"/>
      <c r="CH85" s="90"/>
      <c r="CI85" s="90"/>
      <c r="CJ85" s="90"/>
      <c r="CK85" s="90"/>
      <c r="CL85" s="90"/>
      <c r="CM85" s="90"/>
      <c r="CN85" s="90"/>
      <c r="CO85" s="90"/>
      <c r="CP85" s="90"/>
      <c r="CQ85" s="90"/>
      <c r="CR85" s="90"/>
      <c r="CS85" s="90"/>
      <c r="CT85" s="90"/>
      <c r="CU85" s="90"/>
      <c r="CV85" s="90"/>
      <c r="CW85" s="90"/>
      <c r="CX85" s="90"/>
      <c r="CY85" s="90"/>
      <c r="CZ85" s="90"/>
      <c r="DA85" s="90"/>
      <c r="DB85" s="90"/>
      <c r="DC85" s="90"/>
      <c r="DD85" s="90"/>
      <c r="DE85" s="90"/>
      <c r="DF85" s="90"/>
      <c r="DG85" s="90"/>
      <c r="DH85" s="90"/>
      <c r="DI85" s="90"/>
      <c r="DJ85" s="90"/>
      <c r="DK85" s="90"/>
      <c r="DL85" s="90"/>
      <c r="DM85" s="90"/>
      <c r="DN85" s="90"/>
      <c r="DO85" s="90"/>
      <c r="DP85" s="90"/>
      <c r="DQ85" s="90"/>
      <c r="DR85" s="90"/>
      <c r="DS85" s="90"/>
      <c r="DT85" s="90"/>
      <c r="DU85" s="90"/>
      <c r="DV85" s="90"/>
      <c r="DW85" s="90"/>
      <c r="DX85" s="90"/>
      <c r="DY85" s="90"/>
      <c r="DZ85" s="90"/>
      <c r="EA85" s="90"/>
      <c r="EB85" s="90"/>
      <c r="EC85" s="90"/>
      <c r="ED85" s="90"/>
      <c r="EE85" s="90"/>
      <c r="EF85" s="90"/>
      <c r="EG85" s="90"/>
      <c r="EH85" s="90"/>
      <c r="EI85" s="90"/>
      <c r="EJ85" s="90"/>
      <c r="EK85" s="90"/>
      <c r="EL85" s="90"/>
      <c r="EM85" s="90"/>
      <c r="EN85" s="90"/>
      <c r="EO85" s="90"/>
      <c r="EP85" s="90"/>
      <c r="EQ85" s="90"/>
      <c r="ER85" s="90"/>
      <c r="ES85" s="90"/>
      <c r="ET85" s="90"/>
      <c r="EU85" s="90"/>
      <c r="EV85" s="90"/>
      <c r="EW85" s="90"/>
      <c r="EX85" s="90"/>
      <c r="EY85" s="90"/>
      <c r="EZ85" s="90"/>
      <c r="FA85" s="90"/>
      <c r="FB85" s="90"/>
      <c r="FC85" s="90"/>
      <c r="FD85" s="90"/>
      <c r="FE85" s="90"/>
      <c r="FF85" s="90"/>
      <c r="FG85" s="90"/>
      <c r="FH85" s="90"/>
      <c r="FI85" s="90"/>
      <c r="FJ85" s="90"/>
      <c r="FK85" s="90"/>
      <c r="FL85" s="90"/>
      <c r="FM85" s="90"/>
      <c r="FN85" s="90"/>
      <c r="FO85" s="90"/>
      <c r="FP85" s="90"/>
      <c r="FQ85" s="90"/>
      <c r="FR85" s="90"/>
      <c r="FS85" s="90"/>
      <c r="FT85" s="90"/>
      <c r="FU85" s="90"/>
      <c r="FV85" s="90"/>
      <c r="FW85" s="90"/>
      <c r="FX85" s="90"/>
      <c r="FY85" s="90"/>
      <c r="FZ85" s="90"/>
      <c r="GA85" s="90"/>
      <c r="GB85" s="90"/>
      <c r="GC85" s="90"/>
      <c r="GD85" s="90"/>
      <c r="GE85" s="90"/>
      <c r="GF85" s="90"/>
      <c r="GG85" s="90"/>
      <c r="GH85" s="90"/>
      <c r="GI85" s="90"/>
      <c r="GJ85" s="90"/>
      <c r="GK85" s="90"/>
      <c r="GL85" s="90"/>
      <c r="GM85" s="90"/>
      <c r="GN85" s="90"/>
      <c r="GO85" s="90"/>
      <c r="GP85" s="90"/>
      <c r="GQ85" s="90"/>
      <c r="GR85" s="90"/>
      <c r="GS85" s="90"/>
      <c r="GT85" s="90"/>
      <c r="GU85" s="90"/>
      <c r="GV85" s="90"/>
      <c r="GW85" s="90"/>
      <c r="GX85" s="90"/>
      <c r="GY85" s="90"/>
      <c r="GZ85" s="90"/>
      <c r="HA85" s="90"/>
      <c r="HB85" s="90"/>
      <c r="HC85" s="90"/>
      <c r="HD85" s="90"/>
      <c r="HE85" s="90"/>
      <c r="HF85" s="90"/>
      <c r="HG85" s="90"/>
      <c r="HH85" s="90"/>
      <c r="HI85" s="90"/>
      <c r="HJ85" s="90"/>
      <c r="HK85" s="90"/>
      <c r="HL85" s="90"/>
      <c r="HM85" s="90"/>
      <c r="HN85" s="90"/>
      <c r="HO85" s="90"/>
      <c r="HP85" s="90"/>
      <c r="HQ85" s="90"/>
      <c r="HR85" s="90"/>
      <c r="HS85" s="90"/>
      <c r="HT85" s="90"/>
      <c r="HU85" s="90"/>
      <c r="HV85" s="90"/>
      <c r="HW85" s="90"/>
      <c r="HX85" s="90"/>
      <c r="HY85" s="90"/>
      <c r="HZ85" s="90"/>
      <c r="IA85" s="90"/>
      <c r="IB85" s="90"/>
      <c r="IC85" s="90"/>
      <c r="ID85" s="90"/>
      <c r="IE85" s="90"/>
      <c r="IF85" s="90"/>
      <c r="IG85" s="90"/>
      <c r="IH85" s="90"/>
      <c r="II85" s="90"/>
      <c r="IJ85" s="90"/>
      <c r="IK85" s="90"/>
      <c r="IL85" s="90"/>
      <c r="IM85" s="90"/>
      <c r="IN85" s="90"/>
      <c r="IO85" s="90"/>
      <c r="IP85" s="90"/>
      <c r="IQ85" s="90"/>
      <c r="IR85" s="90"/>
      <c r="IS85" s="90"/>
      <c r="IT85" s="90"/>
      <c r="IU85" s="90"/>
      <c r="IV85" s="90"/>
    </row>
    <row r="86" spans="1:256" s="91" customFormat="1" ht="25.5" customHeight="1">
      <c r="A86" s="108" t="s">
        <v>267</v>
      </c>
      <c r="B86" s="108"/>
      <c r="C86" s="108"/>
      <c r="D86" s="108"/>
      <c r="E86" s="108"/>
      <c r="F86" s="108"/>
      <c r="G86" s="108"/>
      <c r="H86" s="89"/>
      <c r="I86" s="89"/>
      <c r="J86" s="89"/>
      <c r="K86" s="90"/>
      <c r="L86" s="90"/>
      <c r="M86" s="89"/>
      <c r="N86" s="89"/>
      <c r="O86" s="89"/>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c r="BT86" s="90"/>
      <c r="BU86" s="90"/>
      <c r="BV86" s="90"/>
      <c r="BW86" s="90"/>
      <c r="BX86" s="90"/>
      <c r="BY86" s="90"/>
      <c r="BZ86" s="90"/>
      <c r="CA86" s="90"/>
      <c r="CB86" s="90"/>
      <c r="CC86" s="90"/>
      <c r="CD86" s="90"/>
      <c r="CE86" s="90"/>
      <c r="CF86" s="90"/>
      <c r="CG86" s="90"/>
      <c r="CH86" s="90"/>
      <c r="CI86" s="90"/>
      <c r="CJ86" s="90"/>
      <c r="CK86" s="90"/>
      <c r="CL86" s="90"/>
      <c r="CM86" s="90"/>
      <c r="CN86" s="90"/>
      <c r="CO86" s="90"/>
      <c r="CP86" s="90"/>
      <c r="CQ86" s="90"/>
      <c r="CR86" s="90"/>
      <c r="CS86" s="90"/>
      <c r="CT86" s="90"/>
      <c r="CU86" s="90"/>
      <c r="CV86" s="90"/>
      <c r="CW86" s="90"/>
      <c r="CX86" s="90"/>
      <c r="CY86" s="90"/>
      <c r="CZ86" s="90"/>
      <c r="DA86" s="90"/>
      <c r="DB86" s="90"/>
      <c r="DC86" s="90"/>
      <c r="DD86" s="90"/>
      <c r="DE86" s="90"/>
      <c r="DF86" s="90"/>
      <c r="DG86" s="90"/>
      <c r="DH86" s="90"/>
      <c r="DI86" s="90"/>
      <c r="DJ86" s="90"/>
      <c r="DK86" s="90"/>
      <c r="DL86" s="90"/>
      <c r="DM86" s="90"/>
      <c r="DN86" s="90"/>
      <c r="DO86" s="90"/>
      <c r="DP86" s="90"/>
      <c r="DQ86" s="90"/>
      <c r="DR86" s="90"/>
      <c r="DS86" s="90"/>
      <c r="DT86" s="90"/>
      <c r="DU86" s="90"/>
      <c r="DV86" s="90"/>
      <c r="DW86" s="90"/>
      <c r="DX86" s="90"/>
      <c r="DY86" s="90"/>
      <c r="DZ86" s="90"/>
      <c r="EA86" s="90"/>
      <c r="EB86" s="90"/>
      <c r="EC86" s="90"/>
      <c r="ED86" s="90"/>
      <c r="EE86" s="90"/>
      <c r="EF86" s="90"/>
      <c r="EG86" s="90"/>
      <c r="EH86" s="90"/>
      <c r="EI86" s="90"/>
      <c r="EJ86" s="90"/>
      <c r="EK86" s="90"/>
      <c r="EL86" s="90"/>
      <c r="EM86" s="90"/>
      <c r="EN86" s="90"/>
      <c r="EO86" s="90"/>
      <c r="EP86" s="90"/>
      <c r="EQ86" s="90"/>
      <c r="ER86" s="90"/>
      <c r="ES86" s="90"/>
      <c r="ET86" s="90"/>
      <c r="EU86" s="90"/>
      <c r="EV86" s="90"/>
      <c r="EW86" s="90"/>
      <c r="EX86" s="90"/>
      <c r="EY86" s="90"/>
      <c r="EZ86" s="90"/>
      <c r="FA86" s="90"/>
      <c r="FB86" s="90"/>
      <c r="FC86" s="90"/>
      <c r="FD86" s="90"/>
      <c r="FE86" s="90"/>
      <c r="FF86" s="90"/>
      <c r="FG86" s="90"/>
      <c r="FH86" s="90"/>
      <c r="FI86" s="90"/>
      <c r="FJ86" s="90"/>
      <c r="FK86" s="90"/>
      <c r="FL86" s="90"/>
      <c r="FM86" s="90"/>
      <c r="FN86" s="90"/>
      <c r="FO86" s="90"/>
      <c r="FP86" s="90"/>
      <c r="FQ86" s="90"/>
      <c r="FR86" s="90"/>
      <c r="FS86" s="90"/>
      <c r="FT86" s="90"/>
      <c r="FU86" s="90"/>
      <c r="FV86" s="90"/>
      <c r="FW86" s="90"/>
      <c r="FX86" s="90"/>
      <c r="FY86" s="90"/>
      <c r="FZ86" s="90"/>
      <c r="GA86" s="90"/>
      <c r="GB86" s="90"/>
      <c r="GC86" s="90"/>
      <c r="GD86" s="90"/>
      <c r="GE86" s="90"/>
      <c r="GF86" s="90"/>
      <c r="GG86" s="90"/>
      <c r="GH86" s="90"/>
      <c r="GI86" s="90"/>
      <c r="GJ86" s="90"/>
      <c r="GK86" s="90"/>
      <c r="GL86" s="90"/>
      <c r="GM86" s="90"/>
      <c r="GN86" s="90"/>
      <c r="GO86" s="90"/>
      <c r="GP86" s="90"/>
      <c r="GQ86" s="90"/>
      <c r="GR86" s="90"/>
      <c r="GS86" s="90"/>
      <c r="GT86" s="90"/>
      <c r="GU86" s="90"/>
      <c r="GV86" s="90"/>
      <c r="GW86" s="90"/>
      <c r="GX86" s="90"/>
      <c r="GY86" s="90"/>
      <c r="GZ86" s="90"/>
      <c r="HA86" s="90"/>
      <c r="HB86" s="90"/>
      <c r="HC86" s="90"/>
      <c r="HD86" s="90"/>
      <c r="HE86" s="90"/>
      <c r="HF86" s="90"/>
      <c r="HG86" s="90"/>
      <c r="HH86" s="90"/>
      <c r="HI86" s="90"/>
      <c r="HJ86" s="90"/>
      <c r="HK86" s="90"/>
      <c r="HL86" s="90"/>
      <c r="HM86" s="90"/>
      <c r="HN86" s="90"/>
      <c r="HO86" s="90"/>
      <c r="HP86" s="90"/>
      <c r="HQ86" s="90"/>
      <c r="HR86" s="90"/>
      <c r="HS86" s="90"/>
      <c r="HT86" s="90"/>
      <c r="HU86" s="90"/>
      <c r="HV86" s="90"/>
      <c r="HW86" s="90"/>
      <c r="HX86" s="90"/>
      <c r="HY86" s="90"/>
      <c r="HZ86" s="90"/>
      <c r="IA86" s="90"/>
      <c r="IB86" s="90"/>
      <c r="IC86" s="90"/>
      <c r="ID86" s="90"/>
      <c r="IE86" s="90"/>
      <c r="IF86" s="90"/>
      <c r="IG86" s="90"/>
      <c r="IH86" s="90"/>
      <c r="II86" s="90"/>
      <c r="IJ86" s="90"/>
      <c r="IK86" s="90"/>
      <c r="IL86" s="90"/>
      <c r="IM86" s="90"/>
      <c r="IN86" s="90"/>
      <c r="IO86" s="90"/>
      <c r="IP86" s="90"/>
      <c r="IQ86" s="90"/>
      <c r="IR86" s="90"/>
      <c r="IS86" s="90"/>
      <c r="IT86" s="90"/>
      <c r="IU86" s="90"/>
      <c r="IV86" s="90"/>
    </row>
    <row r="87" spans="1:256" s="91" customFormat="1" ht="21" customHeight="1">
      <c r="A87" s="108" t="s">
        <v>281</v>
      </c>
      <c r="B87" s="108"/>
      <c r="C87" s="108"/>
      <c r="D87" s="108"/>
      <c r="E87" s="108"/>
      <c r="F87" s="108"/>
      <c r="G87" s="108"/>
      <c r="H87" s="89"/>
      <c r="I87" s="89"/>
      <c r="J87" s="89"/>
      <c r="K87" s="90"/>
      <c r="L87" s="90"/>
      <c r="M87" s="89"/>
      <c r="N87" s="89"/>
      <c r="O87" s="89"/>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90"/>
      <c r="CC87" s="90"/>
      <c r="CD87" s="90"/>
      <c r="CE87" s="90"/>
      <c r="CF87" s="90"/>
      <c r="CG87" s="90"/>
      <c r="CH87" s="90"/>
      <c r="CI87" s="90"/>
      <c r="CJ87" s="90"/>
      <c r="CK87" s="90"/>
      <c r="CL87" s="90"/>
      <c r="CM87" s="90"/>
      <c r="CN87" s="90"/>
      <c r="CO87" s="90"/>
      <c r="CP87" s="90"/>
      <c r="CQ87" s="90"/>
      <c r="CR87" s="90"/>
      <c r="CS87" s="90"/>
      <c r="CT87" s="90"/>
      <c r="CU87" s="90"/>
      <c r="CV87" s="90"/>
      <c r="CW87" s="90"/>
      <c r="CX87" s="90"/>
      <c r="CY87" s="90"/>
      <c r="CZ87" s="90"/>
      <c r="DA87" s="90"/>
      <c r="DB87" s="90"/>
      <c r="DC87" s="90"/>
      <c r="DD87" s="90"/>
      <c r="DE87" s="90"/>
      <c r="DF87" s="90"/>
      <c r="DG87" s="90"/>
      <c r="DH87" s="90"/>
      <c r="DI87" s="90"/>
      <c r="DJ87" s="90"/>
      <c r="DK87" s="90"/>
      <c r="DL87" s="90"/>
      <c r="DM87" s="90"/>
      <c r="DN87" s="90"/>
      <c r="DO87" s="90"/>
      <c r="DP87" s="90"/>
      <c r="DQ87" s="90"/>
      <c r="DR87" s="90"/>
      <c r="DS87" s="90"/>
      <c r="DT87" s="90"/>
      <c r="DU87" s="90"/>
      <c r="DV87" s="90"/>
      <c r="DW87" s="90"/>
      <c r="DX87" s="90"/>
      <c r="DY87" s="90"/>
      <c r="DZ87" s="90"/>
      <c r="EA87" s="90"/>
      <c r="EB87" s="90"/>
      <c r="EC87" s="90"/>
      <c r="ED87" s="90"/>
      <c r="EE87" s="90"/>
      <c r="EF87" s="90"/>
      <c r="EG87" s="90"/>
      <c r="EH87" s="90"/>
      <c r="EI87" s="90"/>
      <c r="EJ87" s="90"/>
      <c r="EK87" s="90"/>
      <c r="EL87" s="90"/>
      <c r="EM87" s="90"/>
      <c r="EN87" s="90"/>
      <c r="EO87" s="90"/>
      <c r="EP87" s="90"/>
      <c r="EQ87" s="90"/>
      <c r="ER87" s="90"/>
      <c r="ES87" s="90"/>
      <c r="ET87" s="90"/>
      <c r="EU87" s="90"/>
      <c r="EV87" s="90"/>
      <c r="EW87" s="90"/>
      <c r="EX87" s="90"/>
      <c r="EY87" s="90"/>
      <c r="EZ87" s="90"/>
      <c r="FA87" s="90"/>
      <c r="FB87" s="90"/>
      <c r="FC87" s="90"/>
      <c r="FD87" s="90"/>
      <c r="FE87" s="90"/>
      <c r="FF87" s="90"/>
      <c r="FG87" s="90"/>
      <c r="FH87" s="90"/>
      <c r="FI87" s="90"/>
      <c r="FJ87" s="90"/>
      <c r="FK87" s="90"/>
      <c r="FL87" s="90"/>
      <c r="FM87" s="90"/>
      <c r="FN87" s="90"/>
      <c r="FO87" s="90"/>
      <c r="FP87" s="90"/>
      <c r="FQ87" s="90"/>
      <c r="FR87" s="90"/>
      <c r="FS87" s="90"/>
      <c r="FT87" s="90"/>
      <c r="FU87" s="90"/>
      <c r="FV87" s="90"/>
      <c r="FW87" s="90"/>
      <c r="FX87" s="90"/>
      <c r="FY87" s="90"/>
      <c r="FZ87" s="90"/>
      <c r="GA87" s="90"/>
      <c r="GB87" s="90"/>
      <c r="GC87" s="90"/>
      <c r="GD87" s="90"/>
      <c r="GE87" s="90"/>
      <c r="GF87" s="90"/>
      <c r="GG87" s="90"/>
      <c r="GH87" s="90"/>
      <c r="GI87" s="90"/>
      <c r="GJ87" s="90"/>
      <c r="GK87" s="90"/>
      <c r="GL87" s="90"/>
      <c r="GM87" s="90"/>
      <c r="GN87" s="90"/>
      <c r="GO87" s="90"/>
      <c r="GP87" s="90"/>
      <c r="GQ87" s="90"/>
      <c r="GR87" s="90"/>
      <c r="GS87" s="90"/>
      <c r="GT87" s="90"/>
      <c r="GU87" s="90"/>
      <c r="GV87" s="90"/>
      <c r="GW87" s="90"/>
      <c r="GX87" s="90"/>
      <c r="GY87" s="90"/>
      <c r="GZ87" s="90"/>
      <c r="HA87" s="90"/>
      <c r="HB87" s="90"/>
      <c r="HC87" s="90"/>
      <c r="HD87" s="90"/>
      <c r="HE87" s="90"/>
      <c r="HF87" s="90"/>
      <c r="HG87" s="90"/>
      <c r="HH87" s="90"/>
      <c r="HI87" s="90"/>
      <c r="HJ87" s="90"/>
      <c r="HK87" s="90"/>
      <c r="HL87" s="90"/>
      <c r="HM87" s="90"/>
      <c r="HN87" s="90"/>
      <c r="HO87" s="90"/>
      <c r="HP87" s="90"/>
      <c r="HQ87" s="90"/>
      <c r="HR87" s="90"/>
      <c r="HS87" s="90"/>
      <c r="HT87" s="90"/>
      <c r="HU87" s="90"/>
      <c r="HV87" s="90"/>
      <c r="HW87" s="90"/>
      <c r="HX87" s="90"/>
      <c r="HY87" s="90"/>
      <c r="HZ87" s="90"/>
      <c r="IA87" s="90"/>
      <c r="IB87" s="90"/>
      <c r="IC87" s="90"/>
      <c r="ID87" s="90"/>
      <c r="IE87" s="90"/>
      <c r="IF87" s="90"/>
      <c r="IG87" s="90"/>
      <c r="IH87" s="90"/>
      <c r="II87" s="90"/>
      <c r="IJ87" s="90"/>
      <c r="IK87" s="90"/>
      <c r="IL87" s="90"/>
      <c r="IM87" s="90"/>
      <c r="IN87" s="90"/>
      <c r="IO87" s="90"/>
      <c r="IP87" s="90"/>
      <c r="IQ87" s="90"/>
      <c r="IR87" s="90"/>
      <c r="IS87" s="90"/>
      <c r="IT87" s="90"/>
      <c r="IU87" s="90"/>
      <c r="IV87" s="90"/>
    </row>
    <row r="88" spans="1:256" s="91" customFormat="1" ht="24" customHeight="1">
      <c r="A88" s="108" t="s">
        <v>258</v>
      </c>
      <c r="B88" s="108"/>
      <c r="C88" s="108"/>
      <c r="D88" s="108"/>
      <c r="E88" s="108"/>
      <c r="F88" s="108"/>
      <c r="G88" s="108"/>
      <c r="H88" s="89"/>
      <c r="I88" s="89"/>
      <c r="J88" s="89"/>
      <c r="K88" s="90"/>
      <c r="L88" s="90"/>
      <c r="M88" s="89"/>
      <c r="N88" s="89"/>
      <c r="O88" s="89"/>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c r="BT88" s="90"/>
      <c r="BU88" s="90"/>
      <c r="BV88" s="90"/>
      <c r="BW88" s="90"/>
      <c r="BX88" s="90"/>
      <c r="BY88" s="90"/>
      <c r="BZ88" s="90"/>
      <c r="CA88" s="90"/>
      <c r="CB88" s="90"/>
      <c r="CC88" s="90"/>
      <c r="CD88" s="90"/>
      <c r="CE88" s="90"/>
      <c r="CF88" s="90"/>
      <c r="CG88" s="90"/>
      <c r="CH88" s="90"/>
      <c r="CI88" s="90"/>
      <c r="CJ88" s="90"/>
      <c r="CK88" s="90"/>
      <c r="CL88" s="90"/>
      <c r="CM88" s="90"/>
      <c r="CN88" s="90"/>
      <c r="CO88" s="90"/>
      <c r="CP88" s="90"/>
      <c r="CQ88" s="90"/>
      <c r="CR88" s="90"/>
      <c r="CS88" s="90"/>
      <c r="CT88" s="90"/>
      <c r="CU88" s="90"/>
      <c r="CV88" s="90"/>
      <c r="CW88" s="90"/>
      <c r="CX88" s="90"/>
      <c r="CY88" s="90"/>
      <c r="CZ88" s="90"/>
      <c r="DA88" s="90"/>
      <c r="DB88" s="90"/>
      <c r="DC88" s="90"/>
      <c r="DD88" s="90"/>
      <c r="DE88" s="90"/>
      <c r="DF88" s="90"/>
      <c r="DG88" s="90"/>
      <c r="DH88" s="90"/>
      <c r="DI88" s="90"/>
      <c r="DJ88" s="90"/>
      <c r="DK88" s="90"/>
      <c r="DL88" s="90"/>
      <c r="DM88" s="90"/>
      <c r="DN88" s="90"/>
      <c r="DO88" s="90"/>
      <c r="DP88" s="90"/>
      <c r="DQ88" s="90"/>
      <c r="DR88" s="90"/>
      <c r="DS88" s="90"/>
      <c r="DT88" s="90"/>
      <c r="DU88" s="90"/>
      <c r="DV88" s="90"/>
      <c r="DW88" s="90"/>
      <c r="DX88" s="90"/>
      <c r="DY88" s="90"/>
      <c r="DZ88" s="90"/>
      <c r="EA88" s="90"/>
      <c r="EB88" s="90"/>
      <c r="EC88" s="90"/>
      <c r="ED88" s="90"/>
      <c r="EE88" s="90"/>
      <c r="EF88" s="90"/>
      <c r="EG88" s="90"/>
      <c r="EH88" s="90"/>
      <c r="EI88" s="90"/>
      <c r="EJ88" s="90"/>
      <c r="EK88" s="90"/>
      <c r="EL88" s="90"/>
      <c r="EM88" s="90"/>
      <c r="EN88" s="90"/>
      <c r="EO88" s="90"/>
      <c r="EP88" s="90"/>
      <c r="EQ88" s="90"/>
      <c r="ER88" s="90"/>
      <c r="ES88" s="90"/>
      <c r="ET88" s="90"/>
      <c r="EU88" s="90"/>
      <c r="EV88" s="90"/>
      <c r="EW88" s="90"/>
      <c r="EX88" s="90"/>
      <c r="EY88" s="90"/>
      <c r="EZ88" s="90"/>
      <c r="FA88" s="90"/>
      <c r="FB88" s="90"/>
      <c r="FC88" s="90"/>
      <c r="FD88" s="90"/>
      <c r="FE88" s="90"/>
      <c r="FF88" s="90"/>
      <c r="FG88" s="90"/>
      <c r="FH88" s="90"/>
      <c r="FI88" s="90"/>
      <c r="FJ88" s="90"/>
      <c r="FK88" s="90"/>
      <c r="FL88" s="90"/>
      <c r="FM88" s="90"/>
      <c r="FN88" s="90"/>
      <c r="FO88" s="90"/>
      <c r="FP88" s="90"/>
      <c r="FQ88" s="90"/>
      <c r="FR88" s="90"/>
      <c r="FS88" s="90"/>
      <c r="FT88" s="90"/>
      <c r="FU88" s="90"/>
      <c r="FV88" s="90"/>
      <c r="FW88" s="90"/>
      <c r="FX88" s="90"/>
      <c r="FY88" s="90"/>
      <c r="FZ88" s="90"/>
      <c r="GA88" s="90"/>
      <c r="GB88" s="90"/>
      <c r="GC88" s="90"/>
      <c r="GD88" s="90"/>
      <c r="GE88" s="90"/>
      <c r="GF88" s="90"/>
      <c r="GG88" s="90"/>
      <c r="GH88" s="90"/>
      <c r="GI88" s="90"/>
      <c r="GJ88" s="90"/>
      <c r="GK88" s="90"/>
      <c r="GL88" s="90"/>
      <c r="GM88" s="90"/>
      <c r="GN88" s="90"/>
      <c r="GO88" s="90"/>
      <c r="GP88" s="90"/>
      <c r="GQ88" s="90"/>
      <c r="GR88" s="90"/>
      <c r="GS88" s="90"/>
      <c r="GT88" s="90"/>
      <c r="GU88" s="90"/>
      <c r="GV88" s="90"/>
      <c r="GW88" s="90"/>
      <c r="GX88" s="90"/>
      <c r="GY88" s="90"/>
      <c r="GZ88" s="90"/>
      <c r="HA88" s="90"/>
      <c r="HB88" s="90"/>
      <c r="HC88" s="90"/>
      <c r="HD88" s="90"/>
      <c r="HE88" s="90"/>
      <c r="HF88" s="90"/>
      <c r="HG88" s="90"/>
      <c r="HH88" s="90"/>
      <c r="HI88" s="90"/>
      <c r="HJ88" s="90"/>
      <c r="HK88" s="90"/>
      <c r="HL88" s="90"/>
      <c r="HM88" s="90"/>
      <c r="HN88" s="90"/>
      <c r="HO88" s="90"/>
      <c r="HP88" s="90"/>
      <c r="HQ88" s="90"/>
      <c r="HR88" s="90"/>
      <c r="HS88" s="90"/>
      <c r="HT88" s="90"/>
      <c r="HU88" s="90"/>
      <c r="HV88" s="90"/>
      <c r="HW88" s="90"/>
      <c r="HX88" s="90"/>
      <c r="HY88" s="90"/>
      <c r="HZ88" s="90"/>
      <c r="IA88" s="90"/>
      <c r="IB88" s="90"/>
      <c r="IC88" s="90"/>
      <c r="ID88" s="90"/>
      <c r="IE88" s="90"/>
      <c r="IF88" s="90"/>
      <c r="IG88" s="90"/>
      <c r="IH88" s="90"/>
      <c r="II88" s="90"/>
      <c r="IJ88" s="90"/>
      <c r="IK88" s="90"/>
      <c r="IL88" s="90"/>
      <c r="IM88" s="90"/>
      <c r="IN88" s="90"/>
      <c r="IO88" s="90"/>
      <c r="IP88" s="90"/>
      <c r="IQ88" s="90"/>
      <c r="IR88" s="90"/>
      <c r="IS88" s="90"/>
      <c r="IT88" s="90"/>
      <c r="IU88" s="90"/>
      <c r="IV88" s="90"/>
    </row>
    <row r="89" spans="1:256" s="91" customFormat="1" ht="26.25" customHeight="1">
      <c r="A89" s="108" t="s">
        <v>259</v>
      </c>
      <c r="B89" s="108"/>
      <c r="C89" s="108"/>
      <c r="D89" s="108"/>
      <c r="E89" s="108"/>
      <c r="F89" s="108"/>
      <c r="G89" s="108"/>
      <c r="H89" s="89"/>
      <c r="I89" s="89"/>
      <c r="J89" s="89"/>
      <c r="K89" s="90"/>
      <c r="L89" s="90"/>
      <c r="M89" s="89"/>
      <c r="N89" s="89"/>
      <c r="O89" s="89"/>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0"/>
      <c r="BU89" s="90"/>
      <c r="BV89" s="90"/>
      <c r="BW89" s="90"/>
      <c r="BX89" s="90"/>
      <c r="BY89" s="90"/>
      <c r="BZ89" s="90"/>
      <c r="CA89" s="90"/>
      <c r="CB89" s="90"/>
      <c r="CC89" s="90"/>
      <c r="CD89" s="90"/>
      <c r="CE89" s="90"/>
      <c r="CF89" s="90"/>
      <c r="CG89" s="90"/>
      <c r="CH89" s="90"/>
      <c r="CI89" s="90"/>
      <c r="CJ89" s="90"/>
      <c r="CK89" s="90"/>
      <c r="CL89" s="90"/>
      <c r="CM89" s="90"/>
      <c r="CN89" s="90"/>
      <c r="CO89" s="90"/>
      <c r="CP89" s="90"/>
      <c r="CQ89" s="90"/>
      <c r="CR89" s="90"/>
      <c r="CS89" s="90"/>
      <c r="CT89" s="90"/>
      <c r="CU89" s="90"/>
      <c r="CV89" s="90"/>
      <c r="CW89" s="90"/>
      <c r="CX89" s="90"/>
      <c r="CY89" s="90"/>
      <c r="CZ89" s="90"/>
      <c r="DA89" s="90"/>
      <c r="DB89" s="90"/>
      <c r="DC89" s="90"/>
      <c r="DD89" s="90"/>
      <c r="DE89" s="90"/>
      <c r="DF89" s="90"/>
      <c r="DG89" s="90"/>
      <c r="DH89" s="90"/>
      <c r="DI89" s="90"/>
      <c r="DJ89" s="90"/>
      <c r="DK89" s="90"/>
      <c r="DL89" s="90"/>
      <c r="DM89" s="90"/>
      <c r="DN89" s="90"/>
      <c r="DO89" s="90"/>
      <c r="DP89" s="90"/>
      <c r="DQ89" s="90"/>
      <c r="DR89" s="90"/>
      <c r="DS89" s="90"/>
      <c r="DT89" s="90"/>
      <c r="DU89" s="90"/>
      <c r="DV89" s="90"/>
      <c r="DW89" s="90"/>
      <c r="DX89" s="90"/>
      <c r="DY89" s="90"/>
      <c r="DZ89" s="90"/>
      <c r="EA89" s="90"/>
      <c r="EB89" s="90"/>
      <c r="EC89" s="90"/>
      <c r="ED89" s="90"/>
      <c r="EE89" s="90"/>
      <c r="EF89" s="90"/>
      <c r="EG89" s="90"/>
      <c r="EH89" s="90"/>
      <c r="EI89" s="90"/>
      <c r="EJ89" s="90"/>
      <c r="EK89" s="90"/>
      <c r="EL89" s="90"/>
      <c r="EM89" s="90"/>
      <c r="EN89" s="90"/>
      <c r="EO89" s="90"/>
      <c r="EP89" s="90"/>
      <c r="EQ89" s="90"/>
      <c r="ER89" s="90"/>
      <c r="ES89" s="90"/>
      <c r="ET89" s="90"/>
      <c r="EU89" s="90"/>
      <c r="EV89" s="90"/>
      <c r="EW89" s="90"/>
      <c r="EX89" s="90"/>
      <c r="EY89" s="90"/>
      <c r="EZ89" s="90"/>
      <c r="FA89" s="90"/>
      <c r="FB89" s="90"/>
      <c r="FC89" s="90"/>
      <c r="FD89" s="90"/>
      <c r="FE89" s="90"/>
      <c r="FF89" s="90"/>
      <c r="FG89" s="90"/>
      <c r="FH89" s="90"/>
      <c r="FI89" s="90"/>
      <c r="FJ89" s="90"/>
      <c r="FK89" s="90"/>
      <c r="FL89" s="90"/>
      <c r="FM89" s="90"/>
      <c r="FN89" s="90"/>
      <c r="FO89" s="90"/>
      <c r="FP89" s="90"/>
      <c r="FQ89" s="90"/>
      <c r="FR89" s="90"/>
      <c r="FS89" s="90"/>
      <c r="FT89" s="90"/>
      <c r="FU89" s="90"/>
      <c r="FV89" s="90"/>
      <c r="FW89" s="90"/>
      <c r="FX89" s="90"/>
      <c r="FY89" s="90"/>
      <c r="FZ89" s="90"/>
      <c r="GA89" s="90"/>
      <c r="GB89" s="90"/>
      <c r="GC89" s="90"/>
      <c r="GD89" s="90"/>
      <c r="GE89" s="90"/>
      <c r="GF89" s="90"/>
      <c r="GG89" s="90"/>
      <c r="GH89" s="90"/>
      <c r="GI89" s="90"/>
      <c r="GJ89" s="90"/>
      <c r="GK89" s="90"/>
      <c r="GL89" s="90"/>
      <c r="GM89" s="90"/>
      <c r="GN89" s="90"/>
      <c r="GO89" s="90"/>
      <c r="GP89" s="90"/>
      <c r="GQ89" s="90"/>
      <c r="GR89" s="90"/>
      <c r="GS89" s="90"/>
      <c r="GT89" s="90"/>
      <c r="GU89" s="90"/>
      <c r="GV89" s="90"/>
      <c r="GW89" s="90"/>
      <c r="GX89" s="90"/>
      <c r="GY89" s="90"/>
      <c r="GZ89" s="90"/>
      <c r="HA89" s="90"/>
      <c r="HB89" s="90"/>
      <c r="HC89" s="90"/>
      <c r="HD89" s="90"/>
      <c r="HE89" s="90"/>
      <c r="HF89" s="90"/>
      <c r="HG89" s="90"/>
      <c r="HH89" s="90"/>
      <c r="HI89" s="90"/>
      <c r="HJ89" s="90"/>
      <c r="HK89" s="90"/>
      <c r="HL89" s="90"/>
      <c r="HM89" s="90"/>
      <c r="HN89" s="90"/>
      <c r="HO89" s="90"/>
      <c r="HP89" s="90"/>
      <c r="HQ89" s="90"/>
      <c r="HR89" s="90"/>
      <c r="HS89" s="90"/>
      <c r="HT89" s="90"/>
      <c r="HU89" s="90"/>
      <c r="HV89" s="90"/>
      <c r="HW89" s="90"/>
      <c r="HX89" s="90"/>
      <c r="HY89" s="90"/>
      <c r="HZ89" s="90"/>
      <c r="IA89" s="90"/>
      <c r="IB89" s="90"/>
      <c r="IC89" s="90"/>
      <c r="ID89" s="90"/>
      <c r="IE89" s="90"/>
      <c r="IF89" s="90"/>
      <c r="IG89" s="90"/>
      <c r="IH89" s="90"/>
      <c r="II89" s="90"/>
      <c r="IJ89" s="90"/>
      <c r="IK89" s="90"/>
      <c r="IL89" s="90"/>
      <c r="IM89" s="90"/>
      <c r="IN89" s="90"/>
      <c r="IO89" s="90"/>
      <c r="IP89" s="90"/>
      <c r="IQ89" s="90"/>
      <c r="IR89" s="90"/>
      <c r="IS89" s="90"/>
      <c r="IT89" s="90"/>
      <c r="IU89" s="90"/>
      <c r="IV89" s="90"/>
    </row>
    <row r="90" spans="1:256" s="91" customFormat="1" ht="18" customHeight="1">
      <c r="A90" s="108" t="s">
        <v>260</v>
      </c>
      <c r="B90" s="108"/>
      <c r="C90" s="108"/>
      <c r="D90" s="108"/>
      <c r="E90" s="108"/>
      <c r="F90" s="108"/>
      <c r="G90" s="108"/>
      <c r="H90" s="89"/>
      <c r="I90" s="89"/>
      <c r="J90" s="89"/>
      <c r="K90" s="90"/>
      <c r="L90" s="90"/>
      <c r="M90" s="89"/>
      <c r="N90" s="89"/>
      <c r="O90" s="89"/>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c r="BT90" s="90"/>
      <c r="BU90" s="90"/>
      <c r="BV90" s="90"/>
      <c r="BW90" s="90"/>
      <c r="BX90" s="90"/>
      <c r="BY90" s="90"/>
      <c r="BZ90" s="90"/>
      <c r="CA90" s="90"/>
      <c r="CB90" s="90"/>
      <c r="CC90" s="90"/>
      <c r="CD90" s="90"/>
      <c r="CE90" s="90"/>
      <c r="CF90" s="90"/>
      <c r="CG90" s="90"/>
      <c r="CH90" s="90"/>
      <c r="CI90" s="90"/>
      <c r="CJ90" s="90"/>
      <c r="CK90" s="90"/>
      <c r="CL90" s="90"/>
      <c r="CM90" s="90"/>
      <c r="CN90" s="90"/>
      <c r="CO90" s="90"/>
      <c r="CP90" s="90"/>
      <c r="CQ90" s="90"/>
      <c r="CR90" s="90"/>
      <c r="CS90" s="90"/>
      <c r="CT90" s="90"/>
      <c r="CU90" s="90"/>
      <c r="CV90" s="90"/>
      <c r="CW90" s="90"/>
      <c r="CX90" s="90"/>
      <c r="CY90" s="90"/>
      <c r="CZ90" s="90"/>
      <c r="DA90" s="90"/>
      <c r="DB90" s="90"/>
      <c r="DC90" s="90"/>
      <c r="DD90" s="90"/>
      <c r="DE90" s="90"/>
      <c r="DF90" s="90"/>
      <c r="DG90" s="90"/>
      <c r="DH90" s="90"/>
      <c r="DI90" s="90"/>
      <c r="DJ90" s="90"/>
      <c r="DK90" s="90"/>
      <c r="DL90" s="90"/>
      <c r="DM90" s="90"/>
      <c r="DN90" s="90"/>
      <c r="DO90" s="90"/>
      <c r="DP90" s="90"/>
      <c r="DQ90" s="90"/>
      <c r="DR90" s="90"/>
      <c r="DS90" s="90"/>
      <c r="DT90" s="90"/>
      <c r="DU90" s="90"/>
      <c r="DV90" s="90"/>
      <c r="DW90" s="90"/>
      <c r="DX90" s="90"/>
      <c r="DY90" s="90"/>
      <c r="DZ90" s="90"/>
      <c r="EA90" s="90"/>
      <c r="EB90" s="90"/>
      <c r="EC90" s="90"/>
      <c r="ED90" s="90"/>
      <c r="EE90" s="90"/>
      <c r="EF90" s="90"/>
      <c r="EG90" s="90"/>
      <c r="EH90" s="90"/>
      <c r="EI90" s="90"/>
      <c r="EJ90" s="90"/>
      <c r="EK90" s="90"/>
      <c r="EL90" s="90"/>
      <c r="EM90" s="90"/>
      <c r="EN90" s="90"/>
      <c r="EO90" s="90"/>
      <c r="EP90" s="90"/>
      <c r="EQ90" s="90"/>
      <c r="ER90" s="90"/>
      <c r="ES90" s="90"/>
      <c r="ET90" s="90"/>
      <c r="EU90" s="90"/>
      <c r="EV90" s="90"/>
      <c r="EW90" s="90"/>
      <c r="EX90" s="90"/>
      <c r="EY90" s="90"/>
      <c r="EZ90" s="90"/>
      <c r="FA90" s="90"/>
      <c r="FB90" s="90"/>
      <c r="FC90" s="90"/>
      <c r="FD90" s="90"/>
      <c r="FE90" s="90"/>
      <c r="FF90" s="90"/>
      <c r="FG90" s="90"/>
      <c r="FH90" s="90"/>
      <c r="FI90" s="90"/>
      <c r="FJ90" s="90"/>
      <c r="FK90" s="90"/>
      <c r="FL90" s="90"/>
      <c r="FM90" s="90"/>
      <c r="FN90" s="90"/>
      <c r="FO90" s="90"/>
      <c r="FP90" s="90"/>
      <c r="FQ90" s="90"/>
      <c r="FR90" s="90"/>
      <c r="FS90" s="90"/>
      <c r="FT90" s="90"/>
      <c r="FU90" s="90"/>
      <c r="FV90" s="90"/>
      <c r="FW90" s="90"/>
      <c r="FX90" s="90"/>
      <c r="FY90" s="90"/>
      <c r="FZ90" s="90"/>
      <c r="GA90" s="90"/>
      <c r="GB90" s="90"/>
      <c r="GC90" s="90"/>
      <c r="GD90" s="90"/>
      <c r="GE90" s="90"/>
      <c r="GF90" s="90"/>
      <c r="GG90" s="90"/>
      <c r="GH90" s="90"/>
      <c r="GI90" s="90"/>
      <c r="GJ90" s="90"/>
      <c r="GK90" s="90"/>
      <c r="GL90" s="90"/>
      <c r="GM90" s="90"/>
      <c r="GN90" s="90"/>
      <c r="GO90" s="90"/>
      <c r="GP90" s="90"/>
      <c r="GQ90" s="90"/>
      <c r="GR90" s="90"/>
      <c r="GS90" s="90"/>
      <c r="GT90" s="90"/>
      <c r="GU90" s="90"/>
      <c r="GV90" s="90"/>
      <c r="GW90" s="90"/>
      <c r="GX90" s="90"/>
      <c r="GY90" s="90"/>
      <c r="GZ90" s="90"/>
      <c r="HA90" s="90"/>
      <c r="HB90" s="90"/>
      <c r="HC90" s="90"/>
      <c r="HD90" s="90"/>
      <c r="HE90" s="90"/>
      <c r="HF90" s="90"/>
      <c r="HG90" s="90"/>
      <c r="HH90" s="90"/>
      <c r="HI90" s="90"/>
      <c r="HJ90" s="90"/>
      <c r="HK90" s="90"/>
      <c r="HL90" s="90"/>
      <c r="HM90" s="90"/>
      <c r="HN90" s="90"/>
      <c r="HO90" s="90"/>
      <c r="HP90" s="90"/>
      <c r="HQ90" s="90"/>
      <c r="HR90" s="90"/>
      <c r="HS90" s="90"/>
      <c r="HT90" s="90"/>
      <c r="HU90" s="90"/>
      <c r="HV90" s="90"/>
      <c r="HW90" s="90"/>
      <c r="HX90" s="90"/>
      <c r="HY90" s="90"/>
      <c r="HZ90" s="90"/>
      <c r="IA90" s="90"/>
      <c r="IB90" s="90"/>
      <c r="IC90" s="90"/>
      <c r="ID90" s="90"/>
      <c r="IE90" s="90"/>
      <c r="IF90" s="90"/>
      <c r="IG90" s="90"/>
      <c r="IH90" s="90"/>
      <c r="II90" s="90"/>
      <c r="IJ90" s="90"/>
      <c r="IK90" s="90"/>
      <c r="IL90" s="90"/>
      <c r="IM90" s="90"/>
      <c r="IN90" s="90"/>
      <c r="IO90" s="90"/>
      <c r="IP90" s="90"/>
      <c r="IQ90" s="90"/>
      <c r="IR90" s="90"/>
      <c r="IS90" s="90"/>
      <c r="IT90" s="90"/>
      <c r="IU90" s="90"/>
      <c r="IV90" s="90"/>
    </row>
    <row r="91" spans="1:256" s="91" customFormat="1" ht="26.25" customHeight="1">
      <c r="A91" s="108" t="s">
        <v>282</v>
      </c>
      <c r="B91" s="108"/>
      <c r="C91" s="108"/>
      <c r="D91" s="108"/>
      <c r="E91" s="108"/>
      <c r="F91" s="108"/>
      <c r="G91" s="108"/>
      <c r="H91" s="89"/>
      <c r="I91" s="89"/>
      <c r="J91" s="89"/>
      <c r="K91" s="90"/>
      <c r="L91" s="90"/>
      <c r="M91" s="89"/>
      <c r="N91" s="89"/>
      <c r="O91" s="89"/>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c r="BT91" s="90"/>
      <c r="BU91" s="90"/>
      <c r="BV91" s="90"/>
      <c r="BW91" s="90"/>
      <c r="BX91" s="90"/>
      <c r="BY91" s="90"/>
      <c r="BZ91" s="90"/>
      <c r="CA91" s="90"/>
      <c r="CB91" s="90"/>
      <c r="CC91" s="90"/>
      <c r="CD91" s="90"/>
      <c r="CE91" s="90"/>
      <c r="CF91" s="90"/>
      <c r="CG91" s="90"/>
      <c r="CH91" s="90"/>
      <c r="CI91" s="90"/>
      <c r="CJ91" s="90"/>
      <c r="CK91" s="90"/>
      <c r="CL91" s="90"/>
      <c r="CM91" s="90"/>
      <c r="CN91" s="90"/>
      <c r="CO91" s="90"/>
      <c r="CP91" s="90"/>
      <c r="CQ91" s="90"/>
      <c r="CR91" s="90"/>
      <c r="CS91" s="90"/>
      <c r="CT91" s="90"/>
      <c r="CU91" s="90"/>
      <c r="CV91" s="90"/>
      <c r="CW91" s="90"/>
      <c r="CX91" s="90"/>
      <c r="CY91" s="90"/>
      <c r="CZ91" s="90"/>
      <c r="DA91" s="90"/>
      <c r="DB91" s="90"/>
      <c r="DC91" s="90"/>
      <c r="DD91" s="90"/>
      <c r="DE91" s="90"/>
      <c r="DF91" s="90"/>
      <c r="DG91" s="90"/>
      <c r="DH91" s="90"/>
      <c r="DI91" s="90"/>
      <c r="DJ91" s="90"/>
      <c r="DK91" s="90"/>
      <c r="DL91" s="90"/>
      <c r="DM91" s="90"/>
      <c r="DN91" s="90"/>
      <c r="DO91" s="90"/>
      <c r="DP91" s="90"/>
      <c r="DQ91" s="90"/>
      <c r="DR91" s="90"/>
      <c r="DS91" s="90"/>
      <c r="DT91" s="90"/>
      <c r="DU91" s="90"/>
      <c r="DV91" s="90"/>
      <c r="DW91" s="90"/>
      <c r="DX91" s="90"/>
      <c r="DY91" s="90"/>
      <c r="DZ91" s="90"/>
      <c r="EA91" s="90"/>
      <c r="EB91" s="90"/>
      <c r="EC91" s="90"/>
      <c r="ED91" s="90"/>
      <c r="EE91" s="90"/>
      <c r="EF91" s="90"/>
      <c r="EG91" s="90"/>
      <c r="EH91" s="90"/>
      <c r="EI91" s="90"/>
      <c r="EJ91" s="90"/>
      <c r="EK91" s="90"/>
      <c r="EL91" s="90"/>
      <c r="EM91" s="90"/>
      <c r="EN91" s="90"/>
      <c r="EO91" s="90"/>
      <c r="EP91" s="90"/>
      <c r="EQ91" s="90"/>
      <c r="ER91" s="90"/>
      <c r="ES91" s="90"/>
      <c r="ET91" s="90"/>
      <c r="EU91" s="90"/>
      <c r="EV91" s="90"/>
      <c r="EW91" s="90"/>
      <c r="EX91" s="90"/>
      <c r="EY91" s="90"/>
      <c r="EZ91" s="90"/>
      <c r="FA91" s="90"/>
      <c r="FB91" s="90"/>
      <c r="FC91" s="90"/>
      <c r="FD91" s="90"/>
      <c r="FE91" s="90"/>
      <c r="FF91" s="90"/>
      <c r="FG91" s="90"/>
      <c r="FH91" s="90"/>
      <c r="FI91" s="90"/>
      <c r="FJ91" s="90"/>
      <c r="FK91" s="90"/>
      <c r="FL91" s="90"/>
      <c r="FM91" s="90"/>
      <c r="FN91" s="90"/>
      <c r="FO91" s="90"/>
      <c r="FP91" s="90"/>
      <c r="FQ91" s="90"/>
      <c r="FR91" s="90"/>
      <c r="FS91" s="90"/>
      <c r="FT91" s="90"/>
      <c r="FU91" s="90"/>
      <c r="FV91" s="90"/>
      <c r="FW91" s="90"/>
      <c r="FX91" s="90"/>
      <c r="FY91" s="90"/>
      <c r="FZ91" s="90"/>
      <c r="GA91" s="90"/>
      <c r="GB91" s="90"/>
      <c r="GC91" s="90"/>
      <c r="GD91" s="90"/>
      <c r="GE91" s="90"/>
      <c r="GF91" s="90"/>
      <c r="GG91" s="90"/>
      <c r="GH91" s="90"/>
      <c r="GI91" s="90"/>
      <c r="GJ91" s="90"/>
      <c r="GK91" s="90"/>
      <c r="GL91" s="90"/>
      <c r="GM91" s="90"/>
      <c r="GN91" s="90"/>
      <c r="GO91" s="90"/>
      <c r="GP91" s="90"/>
      <c r="GQ91" s="90"/>
      <c r="GR91" s="90"/>
      <c r="GS91" s="90"/>
      <c r="GT91" s="90"/>
      <c r="GU91" s="90"/>
      <c r="GV91" s="90"/>
      <c r="GW91" s="90"/>
      <c r="GX91" s="90"/>
      <c r="GY91" s="90"/>
      <c r="GZ91" s="90"/>
      <c r="HA91" s="90"/>
      <c r="HB91" s="90"/>
      <c r="HC91" s="90"/>
      <c r="HD91" s="90"/>
      <c r="HE91" s="90"/>
      <c r="HF91" s="90"/>
      <c r="HG91" s="90"/>
      <c r="HH91" s="90"/>
      <c r="HI91" s="90"/>
      <c r="HJ91" s="90"/>
      <c r="HK91" s="90"/>
      <c r="HL91" s="90"/>
      <c r="HM91" s="90"/>
      <c r="HN91" s="90"/>
      <c r="HO91" s="90"/>
      <c r="HP91" s="90"/>
      <c r="HQ91" s="90"/>
      <c r="HR91" s="90"/>
      <c r="HS91" s="90"/>
      <c r="HT91" s="90"/>
      <c r="HU91" s="90"/>
      <c r="HV91" s="90"/>
      <c r="HW91" s="90"/>
      <c r="HX91" s="90"/>
      <c r="HY91" s="90"/>
      <c r="HZ91" s="90"/>
      <c r="IA91" s="90"/>
      <c r="IB91" s="90"/>
      <c r="IC91" s="90"/>
      <c r="ID91" s="90"/>
      <c r="IE91" s="90"/>
      <c r="IF91" s="90"/>
      <c r="IG91" s="90"/>
      <c r="IH91" s="90"/>
      <c r="II91" s="90"/>
      <c r="IJ91" s="90"/>
      <c r="IK91" s="90"/>
      <c r="IL91" s="90"/>
      <c r="IM91" s="90"/>
      <c r="IN91" s="90"/>
      <c r="IO91" s="90"/>
      <c r="IP91" s="90"/>
      <c r="IQ91" s="90"/>
      <c r="IR91" s="90"/>
      <c r="IS91" s="90"/>
      <c r="IT91" s="90"/>
      <c r="IU91" s="90"/>
      <c r="IV91" s="90"/>
    </row>
    <row r="92" spans="1:256" s="91" customFormat="1">
      <c r="A92" s="108" t="s">
        <v>263</v>
      </c>
      <c r="B92" s="108"/>
      <c r="C92" s="108"/>
      <c r="D92" s="108"/>
      <c r="E92" s="108"/>
      <c r="F92" s="108"/>
      <c r="G92" s="108"/>
      <c r="H92" s="89"/>
      <c r="I92" s="89"/>
      <c r="J92" s="89"/>
      <c r="K92" s="90"/>
      <c r="L92" s="90"/>
      <c r="M92" s="89"/>
      <c r="N92" s="89"/>
      <c r="O92" s="89"/>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c r="BB92" s="90"/>
      <c r="BC92" s="90"/>
      <c r="BD92" s="90"/>
      <c r="BE92" s="90"/>
      <c r="BF92" s="90"/>
      <c r="BG92" s="90"/>
      <c r="BH92" s="90"/>
      <c r="BI92" s="90"/>
      <c r="BJ92" s="90"/>
      <c r="BK92" s="90"/>
      <c r="BL92" s="90"/>
      <c r="BM92" s="90"/>
      <c r="BN92" s="90"/>
      <c r="BO92" s="90"/>
      <c r="BP92" s="90"/>
      <c r="BQ92" s="90"/>
      <c r="BR92" s="90"/>
      <c r="BS92" s="90"/>
      <c r="BT92" s="90"/>
      <c r="BU92" s="90"/>
      <c r="BV92" s="90"/>
      <c r="BW92" s="90"/>
      <c r="BX92" s="90"/>
      <c r="BY92" s="90"/>
      <c r="BZ92" s="90"/>
      <c r="CA92" s="90"/>
      <c r="CB92" s="90"/>
      <c r="CC92" s="90"/>
      <c r="CD92" s="90"/>
      <c r="CE92" s="90"/>
      <c r="CF92" s="90"/>
      <c r="CG92" s="90"/>
      <c r="CH92" s="90"/>
      <c r="CI92" s="90"/>
      <c r="CJ92" s="90"/>
      <c r="CK92" s="90"/>
      <c r="CL92" s="90"/>
      <c r="CM92" s="90"/>
      <c r="CN92" s="90"/>
      <c r="CO92" s="90"/>
      <c r="CP92" s="90"/>
      <c r="CQ92" s="90"/>
      <c r="CR92" s="90"/>
      <c r="CS92" s="90"/>
      <c r="CT92" s="90"/>
      <c r="CU92" s="90"/>
      <c r="CV92" s="90"/>
      <c r="CW92" s="90"/>
      <c r="CX92" s="90"/>
      <c r="CY92" s="90"/>
      <c r="CZ92" s="90"/>
      <c r="DA92" s="90"/>
      <c r="DB92" s="90"/>
      <c r="DC92" s="90"/>
      <c r="DD92" s="90"/>
      <c r="DE92" s="90"/>
      <c r="DF92" s="90"/>
      <c r="DG92" s="90"/>
      <c r="DH92" s="90"/>
      <c r="DI92" s="90"/>
      <c r="DJ92" s="90"/>
      <c r="DK92" s="90"/>
      <c r="DL92" s="90"/>
      <c r="DM92" s="90"/>
      <c r="DN92" s="90"/>
      <c r="DO92" s="90"/>
      <c r="DP92" s="90"/>
      <c r="DQ92" s="90"/>
      <c r="DR92" s="90"/>
      <c r="DS92" s="90"/>
      <c r="DT92" s="90"/>
      <c r="DU92" s="90"/>
      <c r="DV92" s="90"/>
      <c r="DW92" s="90"/>
      <c r="DX92" s="90"/>
      <c r="DY92" s="90"/>
      <c r="DZ92" s="90"/>
      <c r="EA92" s="90"/>
      <c r="EB92" s="90"/>
      <c r="EC92" s="90"/>
      <c r="ED92" s="90"/>
      <c r="EE92" s="90"/>
      <c r="EF92" s="90"/>
      <c r="EG92" s="90"/>
      <c r="EH92" s="90"/>
      <c r="EI92" s="90"/>
      <c r="EJ92" s="90"/>
      <c r="EK92" s="90"/>
      <c r="EL92" s="90"/>
      <c r="EM92" s="90"/>
      <c r="EN92" s="90"/>
      <c r="EO92" s="90"/>
      <c r="EP92" s="90"/>
      <c r="EQ92" s="90"/>
      <c r="ER92" s="90"/>
      <c r="ES92" s="90"/>
      <c r="ET92" s="90"/>
      <c r="EU92" s="90"/>
      <c r="EV92" s="90"/>
      <c r="EW92" s="90"/>
      <c r="EX92" s="90"/>
      <c r="EY92" s="90"/>
      <c r="EZ92" s="90"/>
      <c r="FA92" s="90"/>
      <c r="FB92" s="90"/>
      <c r="FC92" s="90"/>
      <c r="FD92" s="90"/>
      <c r="FE92" s="90"/>
      <c r="FF92" s="90"/>
      <c r="FG92" s="90"/>
      <c r="FH92" s="90"/>
      <c r="FI92" s="90"/>
      <c r="FJ92" s="90"/>
      <c r="FK92" s="90"/>
      <c r="FL92" s="90"/>
      <c r="FM92" s="90"/>
      <c r="FN92" s="90"/>
      <c r="FO92" s="90"/>
      <c r="FP92" s="90"/>
      <c r="FQ92" s="90"/>
      <c r="FR92" s="90"/>
      <c r="FS92" s="90"/>
      <c r="FT92" s="90"/>
      <c r="FU92" s="90"/>
      <c r="FV92" s="90"/>
      <c r="FW92" s="90"/>
      <c r="FX92" s="90"/>
      <c r="FY92" s="90"/>
      <c r="FZ92" s="90"/>
      <c r="GA92" s="90"/>
      <c r="GB92" s="90"/>
      <c r="GC92" s="90"/>
      <c r="GD92" s="90"/>
      <c r="GE92" s="90"/>
      <c r="GF92" s="90"/>
      <c r="GG92" s="90"/>
      <c r="GH92" s="90"/>
      <c r="GI92" s="90"/>
      <c r="GJ92" s="90"/>
      <c r="GK92" s="90"/>
      <c r="GL92" s="90"/>
      <c r="GM92" s="90"/>
      <c r="GN92" s="90"/>
      <c r="GO92" s="90"/>
      <c r="GP92" s="90"/>
      <c r="GQ92" s="90"/>
      <c r="GR92" s="90"/>
      <c r="GS92" s="90"/>
      <c r="GT92" s="90"/>
      <c r="GU92" s="90"/>
      <c r="GV92" s="90"/>
      <c r="GW92" s="90"/>
      <c r="GX92" s="90"/>
      <c r="GY92" s="90"/>
      <c r="GZ92" s="90"/>
      <c r="HA92" s="90"/>
      <c r="HB92" s="90"/>
      <c r="HC92" s="90"/>
      <c r="HD92" s="90"/>
      <c r="HE92" s="90"/>
      <c r="HF92" s="90"/>
      <c r="HG92" s="90"/>
      <c r="HH92" s="90"/>
      <c r="HI92" s="90"/>
      <c r="HJ92" s="90"/>
      <c r="HK92" s="90"/>
      <c r="HL92" s="90"/>
      <c r="HM92" s="90"/>
      <c r="HN92" s="90"/>
      <c r="HO92" s="90"/>
      <c r="HP92" s="90"/>
      <c r="HQ92" s="90"/>
      <c r="HR92" s="90"/>
      <c r="HS92" s="90"/>
      <c r="HT92" s="90"/>
      <c r="HU92" s="90"/>
      <c r="HV92" s="90"/>
      <c r="HW92" s="90"/>
      <c r="HX92" s="90"/>
      <c r="HY92" s="90"/>
      <c r="HZ92" s="90"/>
      <c r="IA92" s="90"/>
      <c r="IB92" s="90"/>
      <c r="IC92" s="90"/>
      <c r="ID92" s="90"/>
      <c r="IE92" s="90"/>
      <c r="IF92" s="90"/>
      <c r="IG92" s="90"/>
      <c r="IH92" s="90"/>
      <c r="II92" s="90"/>
      <c r="IJ92" s="90"/>
      <c r="IK92" s="90"/>
      <c r="IL92" s="90"/>
      <c r="IM92" s="90"/>
      <c r="IN92" s="90"/>
      <c r="IO92" s="90"/>
      <c r="IP92" s="90"/>
      <c r="IQ92" s="90"/>
      <c r="IR92" s="90"/>
      <c r="IS92" s="90"/>
      <c r="IT92" s="90"/>
      <c r="IU92" s="90"/>
      <c r="IV92" s="90"/>
    </row>
    <row r="93" spans="1:256" s="91" customFormat="1">
      <c r="A93" s="112" t="s">
        <v>283</v>
      </c>
      <c r="B93" s="112"/>
      <c r="C93" s="112"/>
      <c r="D93" s="112"/>
      <c r="E93" s="112"/>
      <c r="F93" s="112"/>
      <c r="G93" s="112"/>
      <c r="H93" s="89"/>
      <c r="I93" s="89"/>
      <c r="J93" s="89"/>
      <c r="K93" s="90"/>
      <c r="L93" s="90"/>
      <c r="M93" s="89"/>
      <c r="N93" s="89"/>
      <c r="O93" s="89"/>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0"/>
      <c r="BR93" s="90"/>
      <c r="BS93" s="90"/>
      <c r="BT93" s="90"/>
      <c r="BU93" s="90"/>
      <c r="BV93" s="90"/>
      <c r="BW93" s="90"/>
      <c r="BX93" s="90"/>
      <c r="BY93" s="90"/>
      <c r="BZ93" s="90"/>
      <c r="CA93" s="90"/>
      <c r="CB93" s="90"/>
      <c r="CC93" s="90"/>
      <c r="CD93" s="90"/>
      <c r="CE93" s="90"/>
      <c r="CF93" s="90"/>
      <c r="CG93" s="90"/>
      <c r="CH93" s="90"/>
      <c r="CI93" s="90"/>
      <c r="CJ93" s="90"/>
      <c r="CK93" s="90"/>
      <c r="CL93" s="90"/>
      <c r="CM93" s="90"/>
      <c r="CN93" s="90"/>
      <c r="CO93" s="90"/>
      <c r="CP93" s="90"/>
      <c r="CQ93" s="90"/>
      <c r="CR93" s="90"/>
      <c r="CS93" s="90"/>
      <c r="CT93" s="90"/>
      <c r="CU93" s="90"/>
      <c r="CV93" s="90"/>
      <c r="CW93" s="90"/>
      <c r="CX93" s="90"/>
      <c r="CY93" s="90"/>
      <c r="CZ93" s="90"/>
      <c r="DA93" s="90"/>
      <c r="DB93" s="90"/>
      <c r="DC93" s="90"/>
      <c r="DD93" s="90"/>
      <c r="DE93" s="90"/>
      <c r="DF93" s="90"/>
      <c r="DG93" s="90"/>
      <c r="DH93" s="90"/>
      <c r="DI93" s="90"/>
      <c r="DJ93" s="90"/>
      <c r="DK93" s="90"/>
      <c r="DL93" s="90"/>
      <c r="DM93" s="90"/>
      <c r="DN93" s="90"/>
      <c r="DO93" s="90"/>
      <c r="DP93" s="90"/>
      <c r="DQ93" s="90"/>
      <c r="DR93" s="90"/>
      <c r="DS93" s="90"/>
      <c r="DT93" s="90"/>
      <c r="DU93" s="90"/>
      <c r="DV93" s="90"/>
      <c r="DW93" s="90"/>
      <c r="DX93" s="90"/>
      <c r="DY93" s="90"/>
      <c r="DZ93" s="90"/>
      <c r="EA93" s="90"/>
      <c r="EB93" s="90"/>
      <c r="EC93" s="90"/>
      <c r="ED93" s="90"/>
      <c r="EE93" s="90"/>
      <c r="EF93" s="90"/>
      <c r="EG93" s="90"/>
      <c r="EH93" s="90"/>
      <c r="EI93" s="90"/>
      <c r="EJ93" s="90"/>
      <c r="EK93" s="90"/>
      <c r="EL93" s="90"/>
      <c r="EM93" s="90"/>
      <c r="EN93" s="90"/>
      <c r="EO93" s="90"/>
      <c r="EP93" s="90"/>
      <c r="EQ93" s="90"/>
      <c r="ER93" s="90"/>
      <c r="ES93" s="90"/>
      <c r="ET93" s="90"/>
      <c r="EU93" s="90"/>
      <c r="EV93" s="90"/>
      <c r="EW93" s="90"/>
      <c r="EX93" s="90"/>
      <c r="EY93" s="90"/>
      <c r="EZ93" s="90"/>
      <c r="FA93" s="90"/>
      <c r="FB93" s="90"/>
      <c r="FC93" s="90"/>
      <c r="FD93" s="90"/>
      <c r="FE93" s="90"/>
      <c r="FF93" s="90"/>
      <c r="FG93" s="90"/>
      <c r="FH93" s="90"/>
      <c r="FI93" s="90"/>
      <c r="FJ93" s="90"/>
      <c r="FK93" s="90"/>
      <c r="FL93" s="90"/>
      <c r="FM93" s="90"/>
      <c r="FN93" s="90"/>
      <c r="FO93" s="90"/>
      <c r="FP93" s="90"/>
      <c r="FQ93" s="90"/>
      <c r="FR93" s="90"/>
      <c r="FS93" s="90"/>
      <c r="FT93" s="90"/>
      <c r="FU93" s="90"/>
      <c r="FV93" s="90"/>
      <c r="FW93" s="90"/>
      <c r="FX93" s="90"/>
      <c r="FY93" s="90"/>
      <c r="FZ93" s="90"/>
      <c r="GA93" s="90"/>
      <c r="GB93" s="90"/>
      <c r="GC93" s="90"/>
      <c r="GD93" s="90"/>
      <c r="GE93" s="90"/>
      <c r="GF93" s="90"/>
      <c r="GG93" s="90"/>
      <c r="GH93" s="90"/>
      <c r="GI93" s="90"/>
      <c r="GJ93" s="90"/>
      <c r="GK93" s="90"/>
      <c r="GL93" s="90"/>
      <c r="GM93" s="90"/>
      <c r="GN93" s="90"/>
      <c r="GO93" s="90"/>
      <c r="GP93" s="90"/>
      <c r="GQ93" s="90"/>
      <c r="GR93" s="90"/>
      <c r="GS93" s="90"/>
      <c r="GT93" s="90"/>
      <c r="GU93" s="90"/>
      <c r="GV93" s="90"/>
      <c r="GW93" s="90"/>
      <c r="GX93" s="90"/>
      <c r="GY93" s="90"/>
      <c r="GZ93" s="90"/>
      <c r="HA93" s="90"/>
      <c r="HB93" s="90"/>
      <c r="HC93" s="90"/>
      <c r="HD93" s="90"/>
      <c r="HE93" s="90"/>
      <c r="HF93" s="90"/>
      <c r="HG93" s="90"/>
      <c r="HH93" s="90"/>
      <c r="HI93" s="90"/>
      <c r="HJ93" s="90"/>
      <c r="HK93" s="90"/>
      <c r="HL93" s="90"/>
      <c r="HM93" s="90"/>
      <c r="HN93" s="90"/>
      <c r="HO93" s="90"/>
      <c r="HP93" s="90"/>
      <c r="HQ93" s="90"/>
      <c r="HR93" s="90"/>
      <c r="HS93" s="90"/>
      <c r="HT93" s="90"/>
      <c r="HU93" s="90"/>
      <c r="HV93" s="90"/>
      <c r="HW93" s="90"/>
      <c r="HX93" s="90"/>
      <c r="HY93" s="90"/>
      <c r="HZ93" s="90"/>
      <c r="IA93" s="90"/>
      <c r="IB93" s="90"/>
      <c r="IC93" s="90"/>
      <c r="ID93" s="90"/>
      <c r="IE93" s="90"/>
      <c r="IF93" s="90"/>
      <c r="IG93" s="90"/>
      <c r="IH93" s="90"/>
      <c r="II93" s="90"/>
      <c r="IJ93" s="90"/>
      <c r="IK93" s="90"/>
      <c r="IL93" s="90"/>
      <c r="IM93" s="90"/>
      <c r="IN93" s="90"/>
      <c r="IO93" s="90"/>
      <c r="IP93" s="90"/>
      <c r="IQ93" s="90"/>
      <c r="IR93" s="90"/>
      <c r="IS93" s="90"/>
      <c r="IT93" s="90"/>
      <c r="IU93" s="90"/>
      <c r="IV93" s="90"/>
    </row>
    <row r="94" spans="1:256" s="91" customFormat="1">
      <c r="A94" s="108" t="s">
        <v>284</v>
      </c>
      <c r="B94" s="108"/>
      <c r="C94" s="108"/>
      <c r="D94" s="108"/>
      <c r="E94" s="108"/>
      <c r="F94" s="108"/>
      <c r="G94" s="108"/>
      <c r="H94" s="89"/>
      <c r="I94" s="89"/>
      <c r="J94" s="89"/>
      <c r="K94" s="90"/>
      <c r="L94" s="90"/>
      <c r="M94" s="89"/>
      <c r="N94" s="89"/>
      <c r="O94" s="89"/>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Q94" s="90"/>
      <c r="BR94" s="90"/>
      <c r="BS94" s="90"/>
      <c r="BT94" s="90"/>
      <c r="BU94" s="90"/>
      <c r="BV94" s="90"/>
      <c r="BW94" s="90"/>
      <c r="BX94" s="90"/>
      <c r="BY94" s="90"/>
      <c r="BZ94" s="90"/>
      <c r="CA94" s="90"/>
      <c r="CB94" s="90"/>
      <c r="CC94" s="90"/>
      <c r="CD94" s="90"/>
      <c r="CE94" s="90"/>
      <c r="CF94" s="90"/>
      <c r="CG94" s="90"/>
      <c r="CH94" s="90"/>
      <c r="CI94" s="90"/>
      <c r="CJ94" s="90"/>
      <c r="CK94" s="90"/>
      <c r="CL94" s="90"/>
      <c r="CM94" s="90"/>
      <c r="CN94" s="90"/>
      <c r="CO94" s="90"/>
      <c r="CP94" s="90"/>
      <c r="CQ94" s="90"/>
      <c r="CR94" s="90"/>
      <c r="CS94" s="90"/>
      <c r="CT94" s="90"/>
      <c r="CU94" s="90"/>
      <c r="CV94" s="90"/>
      <c r="CW94" s="90"/>
      <c r="CX94" s="90"/>
      <c r="CY94" s="90"/>
      <c r="CZ94" s="90"/>
      <c r="DA94" s="90"/>
      <c r="DB94" s="90"/>
      <c r="DC94" s="90"/>
      <c r="DD94" s="90"/>
      <c r="DE94" s="90"/>
      <c r="DF94" s="90"/>
      <c r="DG94" s="90"/>
      <c r="DH94" s="90"/>
      <c r="DI94" s="90"/>
      <c r="DJ94" s="90"/>
      <c r="DK94" s="90"/>
      <c r="DL94" s="90"/>
      <c r="DM94" s="90"/>
      <c r="DN94" s="90"/>
      <c r="DO94" s="90"/>
      <c r="DP94" s="90"/>
      <c r="DQ94" s="90"/>
      <c r="DR94" s="90"/>
      <c r="DS94" s="90"/>
      <c r="DT94" s="90"/>
      <c r="DU94" s="90"/>
      <c r="DV94" s="90"/>
      <c r="DW94" s="90"/>
      <c r="DX94" s="90"/>
      <c r="DY94" s="90"/>
      <c r="DZ94" s="90"/>
      <c r="EA94" s="90"/>
      <c r="EB94" s="90"/>
      <c r="EC94" s="90"/>
      <c r="ED94" s="90"/>
      <c r="EE94" s="90"/>
      <c r="EF94" s="90"/>
      <c r="EG94" s="90"/>
      <c r="EH94" s="90"/>
      <c r="EI94" s="90"/>
      <c r="EJ94" s="90"/>
      <c r="EK94" s="90"/>
      <c r="EL94" s="90"/>
      <c r="EM94" s="90"/>
      <c r="EN94" s="90"/>
      <c r="EO94" s="90"/>
      <c r="EP94" s="90"/>
      <c r="EQ94" s="90"/>
      <c r="ER94" s="90"/>
      <c r="ES94" s="90"/>
      <c r="ET94" s="90"/>
      <c r="EU94" s="90"/>
      <c r="EV94" s="90"/>
      <c r="EW94" s="90"/>
      <c r="EX94" s="90"/>
      <c r="EY94" s="90"/>
      <c r="EZ94" s="90"/>
      <c r="FA94" s="90"/>
      <c r="FB94" s="90"/>
      <c r="FC94" s="90"/>
      <c r="FD94" s="90"/>
      <c r="FE94" s="90"/>
      <c r="FF94" s="90"/>
      <c r="FG94" s="90"/>
      <c r="FH94" s="90"/>
      <c r="FI94" s="90"/>
      <c r="FJ94" s="90"/>
      <c r="FK94" s="90"/>
      <c r="FL94" s="90"/>
      <c r="FM94" s="90"/>
      <c r="FN94" s="90"/>
      <c r="FO94" s="90"/>
      <c r="FP94" s="90"/>
      <c r="FQ94" s="90"/>
      <c r="FR94" s="90"/>
      <c r="FS94" s="90"/>
      <c r="FT94" s="90"/>
      <c r="FU94" s="90"/>
      <c r="FV94" s="90"/>
      <c r="FW94" s="90"/>
      <c r="FX94" s="90"/>
      <c r="FY94" s="90"/>
      <c r="FZ94" s="90"/>
      <c r="GA94" s="90"/>
      <c r="GB94" s="90"/>
      <c r="GC94" s="90"/>
      <c r="GD94" s="90"/>
      <c r="GE94" s="90"/>
      <c r="GF94" s="90"/>
      <c r="GG94" s="90"/>
      <c r="GH94" s="90"/>
      <c r="GI94" s="90"/>
      <c r="GJ94" s="90"/>
      <c r="GK94" s="90"/>
      <c r="GL94" s="90"/>
      <c r="GM94" s="90"/>
      <c r="GN94" s="90"/>
      <c r="GO94" s="90"/>
      <c r="GP94" s="90"/>
      <c r="GQ94" s="90"/>
      <c r="GR94" s="90"/>
      <c r="GS94" s="90"/>
      <c r="GT94" s="90"/>
      <c r="GU94" s="90"/>
      <c r="GV94" s="90"/>
      <c r="GW94" s="90"/>
      <c r="GX94" s="90"/>
      <c r="GY94" s="90"/>
      <c r="GZ94" s="90"/>
      <c r="HA94" s="90"/>
      <c r="HB94" s="90"/>
      <c r="HC94" s="90"/>
      <c r="HD94" s="90"/>
      <c r="HE94" s="90"/>
      <c r="HF94" s="90"/>
      <c r="HG94" s="90"/>
      <c r="HH94" s="90"/>
      <c r="HI94" s="90"/>
      <c r="HJ94" s="90"/>
      <c r="HK94" s="90"/>
      <c r="HL94" s="90"/>
      <c r="HM94" s="90"/>
      <c r="HN94" s="90"/>
      <c r="HO94" s="90"/>
      <c r="HP94" s="90"/>
      <c r="HQ94" s="90"/>
      <c r="HR94" s="90"/>
      <c r="HS94" s="90"/>
      <c r="HT94" s="90"/>
      <c r="HU94" s="90"/>
      <c r="HV94" s="90"/>
      <c r="HW94" s="90"/>
      <c r="HX94" s="90"/>
      <c r="HY94" s="90"/>
      <c r="HZ94" s="90"/>
      <c r="IA94" s="90"/>
      <c r="IB94" s="90"/>
      <c r="IC94" s="90"/>
      <c r="ID94" s="90"/>
      <c r="IE94" s="90"/>
      <c r="IF94" s="90"/>
      <c r="IG94" s="90"/>
      <c r="IH94" s="90"/>
      <c r="II94" s="90"/>
      <c r="IJ94" s="90"/>
      <c r="IK94" s="90"/>
      <c r="IL94" s="90"/>
      <c r="IM94" s="90"/>
      <c r="IN94" s="90"/>
      <c r="IO94" s="90"/>
      <c r="IP94" s="90"/>
      <c r="IQ94" s="90"/>
      <c r="IR94" s="90"/>
      <c r="IS94" s="90"/>
      <c r="IT94" s="90"/>
      <c r="IU94" s="90"/>
      <c r="IV94" s="90"/>
    </row>
    <row r="95" spans="1:256" s="91" customFormat="1">
      <c r="A95" s="108" t="s">
        <v>285</v>
      </c>
      <c r="B95" s="108"/>
      <c r="C95" s="108"/>
      <c r="D95" s="108"/>
      <c r="E95" s="108"/>
      <c r="F95" s="108"/>
      <c r="G95" s="108"/>
      <c r="H95" s="89"/>
      <c r="I95" s="89"/>
      <c r="J95" s="89"/>
      <c r="K95" s="90"/>
      <c r="L95" s="90"/>
      <c r="M95" s="89"/>
      <c r="N95" s="89"/>
      <c r="O95" s="89"/>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c r="BS95" s="90"/>
      <c r="BT95" s="90"/>
      <c r="BU95" s="90"/>
      <c r="BV95" s="90"/>
      <c r="BW95" s="90"/>
      <c r="BX95" s="90"/>
      <c r="BY95" s="90"/>
      <c r="BZ95" s="90"/>
      <c r="CA95" s="90"/>
      <c r="CB95" s="90"/>
      <c r="CC95" s="90"/>
      <c r="CD95" s="90"/>
      <c r="CE95" s="90"/>
      <c r="CF95" s="90"/>
      <c r="CG95" s="90"/>
      <c r="CH95" s="90"/>
      <c r="CI95" s="90"/>
      <c r="CJ95" s="90"/>
      <c r="CK95" s="90"/>
      <c r="CL95" s="90"/>
      <c r="CM95" s="90"/>
      <c r="CN95" s="90"/>
      <c r="CO95" s="90"/>
      <c r="CP95" s="90"/>
      <c r="CQ95" s="90"/>
      <c r="CR95" s="90"/>
      <c r="CS95" s="90"/>
      <c r="CT95" s="90"/>
      <c r="CU95" s="90"/>
      <c r="CV95" s="90"/>
      <c r="CW95" s="90"/>
      <c r="CX95" s="90"/>
      <c r="CY95" s="90"/>
      <c r="CZ95" s="90"/>
      <c r="DA95" s="90"/>
      <c r="DB95" s="90"/>
      <c r="DC95" s="90"/>
      <c r="DD95" s="90"/>
      <c r="DE95" s="90"/>
      <c r="DF95" s="90"/>
      <c r="DG95" s="90"/>
      <c r="DH95" s="90"/>
      <c r="DI95" s="90"/>
      <c r="DJ95" s="90"/>
      <c r="DK95" s="90"/>
      <c r="DL95" s="90"/>
      <c r="DM95" s="90"/>
      <c r="DN95" s="90"/>
      <c r="DO95" s="90"/>
      <c r="DP95" s="90"/>
      <c r="DQ95" s="90"/>
      <c r="DR95" s="90"/>
      <c r="DS95" s="90"/>
      <c r="DT95" s="90"/>
      <c r="DU95" s="90"/>
      <c r="DV95" s="90"/>
      <c r="DW95" s="90"/>
      <c r="DX95" s="90"/>
      <c r="DY95" s="90"/>
      <c r="DZ95" s="90"/>
      <c r="EA95" s="90"/>
      <c r="EB95" s="90"/>
      <c r="EC95" s="90"/>
      <c r="ED95" s="90"/>
      <c r="EE95" s="90"/>
      <c r="EF95" s="90"/>
      <c r="EG95" s="90"/>
      <c r="EH95" s="90"/>
      <c r="EI95" s="90"/>
      <c r="EJ95" s="90"/>
      <c r="EK95" s="90"/>
      <c r="EL95" s="90"/>
      <c r="EM95" s="90"/>
      <c r="EN95" s="90"/>
      <c r="EO95" s="90"/>
      <c r="EP95" s="90"/>
      <c r="EQ95" s="90"/>
      <c r="ER95" s="90"/>
      <c r="ES95" s="90"/>
      <c r="ET95" s="90"/>
      <c r="EU95" s="90"/>
      <c r="EV95" s="90"/>
      <c r="EW95" s="90"/>
      <c r="EX95" s="90"/>
      <c r="EY95" s="90"/>
      <c r="EZ95" s="90"/>
      <c r="FA95" s="90"/>
      <c r="FB95" s="90"/>
      <c r="FC95" s="90"/>
      <c r="FD95" s="90"/>
      <c r="FE95" s="90"/>
      <c r="FF95" s="90"/>
      <c r="FG95" s="90"/>
      <c r="FH95" s="90"/>
      <c r="FI95" s="90"/>
      <c r="FJ95" s="90"/>
      <c r="FK95" s="90"/>
      <c r="FL95" s="90"/>
      <c r="FM95" s="90"/>
      <c r="FN95" s="90"/>
      <c r="FO95" s="90"/>
      <c r="FP95" s="90"/>
      <c r="FQ95" s="90"/>
      <c r="FR95" s="90"/>
      <c r="FS95" s="90"/>
      <c r="FT95" s="90"/>
      <c r="FU95" s="90"/>
      <c r="FV95" s="90"/>
      <c r="FW95" s="90"/>
      <c r="FX95" s="90"/>
      <c r="FY95" s="90"/>
      <c r="FZ95" s="90"/>
      <c r="GA95" s="90"/>
      <c r="GB95" s="90"/>
      <c r="GC95" s="90"/>
      <c r="GD95" s="90"/>
      <c r="GE95" s="90"/>
      <c r="GF95" s="90"/>
      <c r="GG95" s="90"/>
      <c r="GH95" s="90"/>
      <c r="GI95" s="90"/>
      <c r="GJ95" s="90"/>
      <c r="GK95" s="90"/>
      <c r="GL95" s="90"/>
      <c r="GM95" s="90"/>
      <c r="GN95" s="90"/>
      <c r="GO95" s="90"/>
      <c r="GP95" s="90"/>
      <c r="GQ95" s="90"/>
      <c r="GR95" s="90"/>
      <c r="GS95" s="90"/>
      <c r="GT95" s="90"/>
      <c r="GU95" s="90"/>
      <c r="GV95" s="90"/>
      <c r="GW95" s="90"/>
      <c r="GX95" s="90"/>
      <c r="GY95" s="90"/>
      <c r="GZ95" s="90"/>
      <c r="HA95" s="90"/>
      <c r="HB95" s="90"/>
      <c r="HC95" s="90"/>
      <c r="HD95" s="90"/>
      <c r="HE95" s="90"/>
      <c r="HF95" s="90"/>
      <c r="HG95" s="90"/>
      <c r="HH95" s="90"/>
      <c r="HI95" s="90"/>
      <c r="HJ95" s="90"/>
      <c r="HK95" s="90"/>
      <c r="HL95" s="90"/>
      <c r="HM95" s="90"/>
      <c r="HN95" s="90"/>
      <c r="HO95" s="90"/>
      <c r="HP95" s="90"/>
      <c r="HQ95" s="90"/>
      <c r="HR95" s="90"/>
      <c r="HS95" s="90"/>
      <c r="HT95" s="90"/>
      <c r="HU95" s="90"/>
      <c r="HV95" s="90"/>
      <c r="HW95" s="90"/>
      <c r="HX95" s="90"/>
      <c r="HY95" s="90"/>
      <c r="HZ95" s="90"/>
      <c r="IA95" s="90"/>
      <c r="IB95" s="90"/>
      <c r="IC95" s="90"/>
      <c r="ID95" s="90"/>
      <c r="IE95" s="90"/>
      <c r="IF95" s="90"/>
      <c r="IG95" s="90"/>
      <c r="IH95" s="90"/>
      <c r="II95" s="90"/>
      <c r="IJ95" s="90"/>
      <c r="IK95" s="90"/>
      <c r="IL95" s="90"/>
      <c r="IM95" s="90"/>
      <c r="IN95" s="90"/>
      <c r="IO95" s="90"/>
      <c r="IP95" s="90"/>
      <c r="IQ95" s="90"/>
      <c r="IR95" s="90"/>
      <c r="IS95" s="90"/>
      <c r="IT95" s="90"/>
      <c r="IU95" s="90"/>
      <c r="IV95" s="90"/>
    </row>
    <row r="96" spans="1:256" s="91" customFormat="1">
      <c r="A96" s="85"/>
      <c r="B96" s="92"/>
      <c r="C96" s="85"/>
      <c r="D96" s="90"/>
      <c r="E96" s="89"/>
      <c r="F96" s="89"/>
      <c r="G96" s="89"/>
      <c r="H96" s="89"/>
      <c r="I96" s="89"/>
      <c r="J96" s="89"/>
      <c r="K96" s="90"/>
      <c r="L96" s="90"/>
      <c r="M96" s="89"/>
      <c r="N96" s="89"/>
      <c r="O96" s="89"/>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c r="BT96" s="90"/>
      <c r="BU96" s="90"/>
      <c r="BV96" s="90"/>
      <c r="BW96" s="90"/>
      <c r="BX96" s="90"/>
      <c r="BY96" s="90"/>
      <c r="BZ96" s="90"/>
      <c r="CA96" s="90"/>
      <c r="CB96" s="90"/>
      <c r="CC96" s="90"/>
      <c r="CD96" s="90"/>
      <c r="CE96" s="90"/>
      <c r="CF96" s="90"/>
      <c r="CG96" s="90"/>
      <c r="CH96" s="90"/>
      <c r="CI96" s="90"/>
      <c r="CJ96" s="90"/>
      <c r="CK96" s="90"/>
      <c r="CL96" s="90"/>
      <c r="CM96" s="90"/>
      <c r="CN96" s="90"/>
      <c r="CO96" s="90"/>
      <c r="CP96" s="90"/>
      <c r="CQ96" s="90"/>
      <c r="CR96" s="90"/>
      <c r="CS96" s="90"/>
      <c r="CT96" s="90"/>
      <c r="CU96" s="90"/>
      <c r="CV96" s="90"/>
      <c r="CW96" s="90"/>
      <c r="CX96" s="90"/>
      <c r="CY96" s="90"/>
      <c r="CZ96" s="90"/>
      <c r="DA96" s="90"/>
      <c r="DB96" s="90"/>
      <c r="DC96" s="90"/>
      <c r="DD96" s="90"/>
      <c r="DE96" s="90"/>
      <c r="DF96" s="90"/>
      <c r="DG96" s="90"/>
      <c r="DH96" s="90"/>
      <c r="DI96" s="90"/>
      <c r="DJ96" s="90"/>
      <c r="DK96" s="90"/>
      <c r="DL96" s="90"/>
      <c r="DM96" s="90"/>
      <c r="DN96" s="90"/>
      <c r="DO96" s="90"/>
      <c r="DP96" s="90"/>
      <c r="DQ96" s="90"/>
      <c r="DR96" s="90"/>
      <c r="DS96" s="90"/>
      <c r="DT96" s="90"/>
      <c r="DU96" s="90"/>
      <c r="DV96" s="90"/>
      <c r="DW96" s="90"/>
      <c r="DX96" s="90"/>
      <c r="DY96" s="90"/>
      <c r="DZ96" s="90"/>
      <c r="EA96" s="90"/>
      <c r="EB96" s="90"/>
      <c r="EC96" s="90"/>
      <c r="ED96" s="90"/>
      <c r="EE96" s="90"/>
      <c r="EF96" s="90"/>
      <c r="EG96" s="90"/>
      <c r="EH96" s="90"/>
      <c r="EI96" s="90"/>
      <c r="EJ96" s="90"/>
      <c r="EK96" s="90"/>
      <c r="EL96" s="90"/>
      <c r="EM96" s="90"/>
      <c r="EN96" s="90"/>
      <c r="EO96" s="90"/>
      <c r="EP96" s="90"/>
      <c r="EQ96" s="90"/>
      <c r="ER96" s="90"/>
      <c r="ES96" s="90"/>
      <c r="ET96" s="90"/>
      <c r="EU96" s="90"/>
      <c r="EV96" s="90"/>
      <c r="EW96" s="90"/>
      <c r="EX96" s="90"/>
      <c r="EY96" s="90"/>
      <c r="EZ96" s="90"/>
      <c r="FA96" s="90"/>
      <c r="FB96" s="90"/>
      <c r="FC96" s="90"/>
      <c r="FD96" s="90"/>
      <c r="FE96" s="90"/>
      <c r="FF96" s="90"/>
      <c r="FG96" s="90"/>
      <c r="FH96" s="90"/>
      <c r="FI96" s="90"/>
      <c r="FJ96" s="90"/>
      <c r="FK96" s="90"/>
      <c r="FL96" s="90"/>
      <c r="FM96" s="90"/>
      <c r="FN96" s="90"/>
      <c r="FO96" s="90"/>
      <c r="FP96" s="90"/>
      <c r="FQ96" s="90"/>
      <c r="FR96" s="90"/>
      <c r="FS96" s="90"/>
      <c r="FT96" s="90"/>
      <c r="FU96" s="90"/>
      <c r="FV96" s="90"/>
      <c r="FW96" s="90"/>
      <c r="FX96" s="90"/>
      <c r="FY96" s="90"/>
      <c r="FZ96" s="90"/>
      <c r="GA96" s="90"/>
      <c r="GB96" s="90"/>
      <c r="GC96" s="90"/>
      <c r="GD96" s="90"/>
      <c r="GE96" s="90"/>
      <c r="GF96" s="90"/>
      <c r="GG96" s="90"/>
      <c r="GH96" s="90"/>
      <c r="GI96" s="90"/>
      <c r="GJ96" s="90"/>
      <c r="GK96" s="90"/>
      <c r="GL96" s="90"/>
      <c r="GM96" s="90"/>
      <c r="GN96" s="90"/>
      <c r="GO96" s="90"/>
      <c r="GP96" s="90"/>
      <c r="GQ96" s="90"/>
      <c r="GR96" s="90"/>
      <c r="GS96" s="90"/>
      <c r="GT96" s="90"/>
      <c r="GU96" s="90"/>
      <c r="GV96" s="90"/>
      <c r="GW96" s="90"/>
      <c r="GX96" s="90"/>
      <c r="GY96" s="90"/>
      <c r="GZ96" s="90"/>
      <c r="HA96" s="90"/>
      <c r="HB96" s="90"/>
      <c r="HC96" s="90"/>
      <c r="HD96" s="90"/>
      <c r="HE96" s="90"/>
      <c r="HF96" s="90"/>
      <c r="HG96" s="90"/>
      <c r="HH96" s="90"/>
      <c r="HI96" s="90"/>
      <c r="HJ96" s="90"/>
      <c r="HK96" s="90"/>
      <c r="HL96" s="90"/>
      <c r="HM96" s="90"/>
      <c r="HN96" s="90"/>
      <c r="HO96" s="90"/>
      <c r="HP96" s="90"/>
      <c r="HQ96" s="90"/>
      <c r="HR96" s="90"/>
      <c r="HS96" s="90"/>
      <c r="HT96" s="90"/>
      <c r="HU96" s="90"/>
      <c r="HV96" s="90"/>
      <c r="HW96" s="90"/>
      <c r="HX96" s="90"/>
      <c r="HY96" s="90"/>
      <c r="HZ96" s="90"/>
      <c r="IA96" s="90"/>
      <c r="IB96" s="90"/>
      <c r="IC96" s="90"/>
      <c r="ID96" s="90"/>
      <c r="IE96" s="90"/>
      <c r="IF96" s="90"/>
      <c r="IG96" s="90"/>
      <c r="IH96" s="90"/>
      <c r="II96" s="90"/>
      <c r="IJ96" s="90"/>
      <c r="IK96" s="90"/>
      <c r="IL96" s="90"/>
      <c r="IM96" s="90"/>
      <c r="IN96" s="90"/>
      <c r="IO96" s="90"/>
      <c r="IP96" s="90"/>
      <c r="IQ96" s="90"/>
      <c r="IR96" s="90"/>
      <c r="IS96" s="90"/>
      <c r="IT96" s="90"/>
      <c r="IU96" s="90"/>
      <c r="IV96" s="90"/>
    </row>
    <row r="97" spans="1:256" s="91" customFormat="1">
      <c r="A97" s="68" t="s">
        <v>286</v>
      </c>
      <c r="B97" s="92"/>
      <c r="C97" s="85"/>
      <c r="D97" s="90"/>
      <c r="E97" s="89"/>
      <c r="F97" s="89"/>
      <c r="G97" s="89"/>
      <c r="H97" s="89"/>
      <c r="I97" s="89"/>
      <c r="J97" s="89"/>
      <c r="K97" s="90"/>
      <c r="L97" s="90"/>
      <c r="M97" s="89"/>
      <c r="N97" s="89"/>
      <c r="O97" s="89"/>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c r="BT97" s="90"/>
      <c r="BU97" s="90"/>
      <c r="BV97" s="90"/>
      <c r="BW97" s="90"/>
      <c r="BX97" s="90"/>
      <c r="BY97" s="90"/>
      <c r="BZ97" s="90"/>
      <c r="CA97" s="90"/>
      <c r="CB97" s="90"/>
      <c r="CC97" s="90"/>
      <c r="CD97" s="90"/>
      <c r="CE97" s="90"/>
      <c r="CF97" s="90"/>
      <c r="CG97" s="90"/>
      <c r="CH97" s="90"/>
      <c r="CI97" s="90"/>
      <c r="CJ97" s="90"/>
      <c r="CK97" s="90"/>
      <c r="CL97" s="90"/>
      <c r="CM97" s="90"/>
      <c r="CN97" s="90"/>
      <c r="CO97" s="90"/>
      <c r="CP97" s="90"/>
      <c r="CQ97" s="90"/>
      <c r="CR97" s="90"/>
      <c r="CS97" s="90"/>
      <c r="CT97" s="90"/>
      <c r="CU97" s="90"/>
      <c r="CV97" s="90"/>
      <c r="CW97" s="90"/>
      <c r="CX97" s="90"/>
      <c r="CY97" s="90"/>
      <c r="CZ97" s="90"/>
      <c r="DA97" s="90"/>
      <c r="DB97" s="90"/>
      <c r="DC97" s="90"/>
      <c r="DD97" s="90"/>
      <c r="DE97" s="90"/>
      <c r="DF97" s="90"/>
      <c r="DG97" s="90"/>
      <c r="DH97" s="90"/>
      <c r="DI97" s="90"/>
      <c r="DJ97" s="90"/>
      <c r="DK97" s="90"/>
      <c r="DL97" s="90"/>
      <c r="DM97" s="90"/>
      <c r="DN97" s="90"/>
      <c r="DO97" s="90"/>
      <c r="DP97" s="90"/>
      <c r="DQ97" s="90"/>
      <c r="DR97" s="90"/>
      <c r="DS97" s="90"/>
      <c r="DT97" s="90"/>
      <c r="DU97" s="90"/>
      <c r="DV97" s="90"/>
      <c r="DW97" s="90"/>
      <c r="DX97" s="90"/>
      <c r="DY97" s="90"/>
      <c r="DZ97" s="90"/>
      <c r="EA97" s="90"/>
      <c r="EB97" s="90"/>
      <c r="EC97" s="90"/>
      <c r="ED97" s="90"/>
      <c r="EE97" s="90"/>
      <c r="EF97" s="90"/>
      <c r="EG97" s="90"/>
      <c r="EH97" s="90"/>
      <c r="EI97" s="90"/>
      <c r="EJ97" s="90"/>
      <c r="EK97" s="90"/>
      <c r="EL97" s="90"/>
      <c r="EM97" s="90"/>
      <c r="EN97" s="90"/>
      <c r="EO97" s="90"/>
      <c r="EP97" s="90"/>
      <c r="EQ97" s="90"/>
      <c r="ER97" s="90"/>
      <c r="ES97" s="90"/>
      <c r="ET97" s="90"/>
      <c r="EU97" s="90"/>
      <c r="EV97" s="90"/>
      <c r="EW97" s="90"/>
      <c r="EX97" s="90"/>
      <c r="EY97" s="90"/>
      <c r="EZ97" s="90"/>
      <c r="FA97" s="90"/>
      <c r="FB97" s="90"/>
      <c r="FC97" s="90"/>
      <c r="FD97" s="90"/>
      <c r="FE97" s="90"/>
      <c r="FF97" s="90"/>
      <c r="FG97" s="90"/>
      <c r="FH97" s="90"/>
      <c r="FI97" s="90"/>
      <c r="FJ97" s="90"/>
      <c r="FK97" s="90"/>
      <c r="FL97" s="90"/>
      <c r="FM97" s="90"/>
      <c r="FN97" s="90"/>
      <c r="FO97" s="90"/>
      <c r="FP97" s="90"/>
      <c r="FQ97" s="90"/>
      <c r="FR97" s="90"/>
      <c r="FS97" s="90"/>
      <c r="FT97" s="90"/>
      <c r="FU97" s="90"/>
      <c r="FV97" s="90"/>
      <c r="FW97" s="90"/>
      <c r="FX97" s="90"/>
      <c r="FY97" s="90"/>
      <c r="FZ97" s="90"/>
      <c r="GA97" s="90"/>
      <c r="GB97" s="90"/>
      <c r="GC97" s="90"/>
      <c r="GD97" s="90"/>
      <c r="GE97" s="90"/>
      <c r="GF97" s="90"/>
      <c r="GG97" s="90"/>
      <c r="GH97" s="90"/>
      <c r="GI97" s="90"/>
      <c r="GJ97" s="90"/>
      <c r="GK97" s="90"/>
      <c r="GL97" s="90"/>
      <c r="GM97" s="90"/>
      <c r="GN97" s="90"/>
      <c r="GO97" s="90"/>
      <c r="GP97" s="90"/>
      <c r="GQ97" s="90"/>
      <c r="GR97" s="90"/>
      <c r="GS97" s="90"/>
      <c r="GT97" s="90"/>
      <c r="GU97" s="90"/>
      <c r="GV97" s="90"/>
      <c r="GW97" s="90"/>
      <c r="GX97" s="90"/>
      <c r="GY97" s="90"/>
      <c r="GZ97" s="90"/>
      <c r="HA97" s="90"/>
      <c r="HB97" s="90"/>
      <c r="HC97" s="90"/>
      <c r="HD97" s="90"/>
      <c r="HE97" s="90"/>
      <c r="HF97" s="90"/>
      <c r="HG97" s="90"/>
      <c r="HH97" s="90"/>
      <c r="HI97" s="90"/>
      <c r="HJ97" s="90"/>
      <c r="HK97" s="90"/>
      <c r="HL97" s="90"/>
      <c r="HM97" s="90"/>
      <c r="HN97" s="90"/>
      <c r="HO97" s="90"/>
      <c r="HP97" s="90"/>
      <c r="HQ97" s="90"/>
      <c r="HR97" s="90"/>
      <c r="HS97" s="90"/>
      <c r="HT97" s="90"/>
      <c r="HU97" s="90"/>
      <c r="HV97" s="90"/>
      <c r="HW97" s="90"/>
      <c r="HX97" s="90"/>
      <c r="HY97" s="90"/>
      <c r="HZ97" s="90"/>
      <c r="IA97" s="90"/>
      <c r="IB97" s="90"/>
      <c r="IC97" s="90"/>
      <c r="ID97" s="90"/>
      <c r="IE97" s="90"/>
      <c r="IF97" s="90"/>
      <c r="IG97" s="90"/>
      <c r="IH97" s="90"/>
      <c r="II97" s="90"/>
      <c r="IJ97" s="90"/>
      <c r="IK97" s="90"/>
      <c r="IL97" s="90"/>
      <c r="IM97" s="90"/>
      <c r="IN97" s="90"/>
      <c r="IO97" s="90"/>
      <c r="IP97" s="90"/>
      <c r="IQ97" s="90"/>
      <c r="IR97" s="90"/>
      <c r="IS97" s="90"/>
      <c r="IT97" s="90"/>
      <c r="IU97" s="90"/>
      <c r="IV97" s="90"/>
    </row>
    <row r="98" spans="1:256" s="91" customFormat="1" ht="33.75" customHeight="1">
      <c r="A98" s="112" t="s">
        <v>287</v>
      </c>
      <c r="B98" s="112"/>
      <c r="C98" s="112"/>
      <c r="D98" s="112"/>
      <c r="E98" s="112"/>
      <c r="F98" s="112"/>
      <c r="G98" s="112"/>
      <c r="H98" s="89"/>
      <c r="I98" s="89"/>
      <c r="J98" s="89"/>
      <c r="K98" s="90"/>
      <c r="L98" s="90"/>
      <c r="M98" s="89"/>
      <c r="N98" s="89"/>
      <c r="O98" s="89"/>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c r="BB98" s="90"/>
      <c r="BC98" s="90"/>
      <c r="BD98" s="90"/>
      <c r="BE98" s="90"/>
      <c r="BF98" s="90"/>
      <c r="BG98" s="90"/>
      <c r="BH98" s="90"/>
      <c r="BI98" s="90"/>
      <c r="BJ98" s="90"/>
      <c r="BK98" s="90"/>
      <c r="BL98" s="90"/>
      <c r="BM98" s="90"/>
      <c r="BN98" s="90"/>
      <c r="BO98" s="90"/>
      <c r="BP98" s="90"/>
      <c r="BQ98" s="90"/>
      <c r="BR98" s="90"/>
      <c r="BS98" s="90"/>
      <c r="BT98" s="90"/>
      <c r="BU98" s="90"/>
      <c r="BV98" s="90"/>
      <c r="BW98" s="90"/>
      <c r="BX98" s="90"/>
      <c r="BY98" s="90"/>
      <c r="BZ98" s="90"/>
      <c r="CA98" s="90"/>
      <c r="CB98" s="90"/>
      <c r="CC98" s="90"/>
      <c r="CD98" s="90"/>
      <c r="CE98" s="90"/>
      <c r="CF98" s="90"/>
      <c r="CG98" s="90"/>
      <c r="CH98" s="90"/>
      <c r="CI98" s="90"/>
      <c r="CJ98" s="90"/>
      <c r="CK98" s="90"/>
      <c r="CL98" s="90"/>
      <c r="CM98" s="90"/>
      <c r="CN98" s="90"/>
      <c r="CO98" s="90"/>
      <c r="CP98" s="90"/>
      <c r="CQ98" s="90"/>
      <c r="CR98" s="90"/>
      <c r="CS98" s="90"/>
      <c r="CT98" s="90"/>
      <c r="CU98" s="90"/>
      <c r="CV98" s="90"/>
      <c r="CW98" s="90"/>
      <c r="CX98" s="90"/>
      <c r="CY98" s="90"/>
      <c r="CZ98" s="90"/>
      <c r="DA98" s="90"/>
      <c r="DB98" s="90"/>
      <c r="DC98" s="90"/>
      <c r="DD98" s="90"/>
      <c r="DE98" s="90"/>
      <c r="DF98" s="90"/>
      <c r="DG98" s="90"/>
      <c r="DH98" s="90"/>
      <c r="DI98" s="90"/>
      <c r="DJ98" s="90"/>
      <c r="DK98" s="90"/>
      <c r="DL98" s="90"/>
      <c r="DM98" s="90"/>
      <c r="DN98" s="90"/>
      <c r="DO98" s="90"/>
      <c r="DP98" s="90"/>
      <c r="DQ98" s="90"/>
      <c r="DR98" s="90"/>
      <c r="DS98" s="90"/>
      <c r="DT98" s="90"/>
      <c r="DU98" s="90"/>
      <c r="DV98" s="90"/>
      <c r="DW98" s="90"/>
      <c r="DX98" s="90"/>
      <c r="DY98" s="90"/>
      <c r="DZ98" s="90"/>
      <c r="EA98" s="90"/>
      <c r="EB98" s="90"/>
      <c r="EC98" s="90"/>
      <c r="ED98" s="90"/>
      <c r="EE98" s="90"/>
      <c r="EF98" s="90"/>
      <c r="EG98" s="90"/>
      <c r="EH98" s="90"/>
      <c r="EI98" s="90"/>
      <c r="EJ98" s="90"/>
      <c r="EK98" s="90"/>
      <c r="EL98" s="90"/>
      <c r="EM98" s="90"/>
      <c r="EN98" s="90"/>
      <c r="EO98" s="90"/>
      <c r="EP98" s="90"/>
      <c r="EQ98" s="90"/>
      <c r="ER98" s="90"/>
      <c r="ES98" s="90"/>
      <c r="ET98" s="90"/>
      <c r="EU98" s="90"/>
      <c r="EV98" s="90"/>
      <c r="EW98" s="90"/>
      <c r="EX98" s="90"/>
      <c r="EY98" s="90"/>
      <c r="EZ98" s="90"/>
      <c r="FA98" s="90"/>
      <c r="FB98" s="90"/>
      <c r="FC98" s="90"/>
      <c r="FD98" s="90"/>
      <c r="FE98" s="90"/>
      <c r="FF98" s="90"/>
      <c r="FG98" s="90"/>
      <c r="FH98" s="90"/>
      <c r="FI98" s="90"/>
      <c r="FJ98" s="90"/>
      <c r="FK98" s="90"/>
      <c r="FL98" s="90"/>
      <c r="FM98" s="90"/>
      <c r="FN98" s="90"/>
      <c r="FO98" s="90"/>
      <c r="FP98" s="90"/>
      <c r="FQ98" s="90"/>
      <c r="FR98" s="90"/>
      <c r="FS98" s="90"/>
      <c r="FT98" s="90"/>
      <c r="FU98" s="90"/>
      <c r="FV98" s="90"/>
      <c r="FW98" s="90"/>
      <c r="FX98" s="90"/>
      <c r="FY98" s="90"/>
      <c r="FZ98" s="90"/>
      <c r="GA98" s="90"/>
      <c r="GB98" s="90"/>
      <c r="GC98" s="90"/>
      <c r="GD98" s="90"/>
      <c r="GE98" s="90"/>
      <c r="GF98" s="90"/>
      <c r="GG98" s="90"/>
      <c r="GH98" s="90"/>
      <c r="GI98" s="90"/>
      <c r="GJ98" s="90"/>
      <c r="GK98" s="90"/>
      <c r="GL98" s="90"/>
      <c r="GM98" s="90"/>
      <c r="GN98" s="90"/>
      <c r="GO98" s="90"/>
      <c r="GP98" s="90"/>
      <c r="GQ98" s="90"/>
      <c r="GR98" s="90"/>
      <c r="GS98" s="90"/>
      <c r="GT98" s="90"/>
      <c r="GU98" s="90"/>
      <c r="GV98" s="90"/>
      <c r="GW98" s="90"/>
      <c r="GX98" s="90"/>
      <c r="GY98" s="90"/>
      <c r="GZ98" s="90"/>
      <c r="HA98" s="90"/>
      <c r="HB98" s="90"/>
      <c r="HC98" s="90"/>
      <c r="HD98" s="90"/>
      <c r="HE98" s="90"/>
      <c r="HF98" s="90"/>
      <c r="HG98" s="90"/>
      <c r="HH98" s="90"/>
      <c r="HI98" s="90"/>
      <c r="HJ98" s="90"/>
      <c r="HK98" s="90"/>
      <c r="HL98" s="90"/>
      <c r="HM98" s="90"/>
      <c r="HN98" s="90"/>
      <c r="HO98" s="90"/>
      <c r="HP98" s="90"/>
      <c r="HQ98" s="90"/>
      <c r="HR98" s="90"/>
      <c r="HS98" s="90"/>
      <c r="HT98" s="90"/>
      <c r="HU98" s="90"/>
      <c r="HV98" s="90"/>
      <c r="HW98" s="90"/>
      <c r="HX98" s="90"/>
      <c r="HY98" s="90"/>
      <c r="HZ98" s="90"/>
      <c r="IA98" s="90"/>
      <c r="IB98" s="90"/>
      <c r="IC98" s="90"/>
      <c r="ID98" s="90"/>
      <c r="IE98" s="90"/>
      <c r="IF98" s="90"/>
      <c r="IG98" s="90"/>
      <c r="IH98" s="90"/>
      <c r="II98" s="90"/>
      <c r="IJ98" s="90"/>
      <c r="IK98" s="90"/>
      <c r="IL98" s="90"/>
      <c r="IM98" s="90"/>
      <c r="IN98" s="90"/>
      <c r="IO98" s="90"/>
      <c r="IP98" s="90"/>
      <c r="IQ98" s="90"/>
      <c r="IR98" s="90"/>
      <c r="IS98" s="90"/>
      <c r="IT98" s="90"/>
      <c r="IU98" s="90"/>
      <c r="IV98" s="90"/>
    </row>
    <row r="99" spans="1:256" s="91" customFormat="1" ht="24" customHeight="1">
      <c r="A99" s="112" t="s">
        <v>288</v>
      </c>
      <c r="B99" s="112"/>
      <c r="C99" s="112"/>
      <c r="D99" s="112"/>
      <c r="E99" s="112"/>
      <c r="F99" s="112"/>
      <c r="G99" s="112"/>
      <c r="H99" s="89"/>
      <c r="I99" s="89"/>
      <c r="J99" s="89"/>
      <c r="K99" s="90"/>
      <c r="L99" s="90"/>
      <c r="M99" s="89"/>
      <c r="N99" s="89"/>
      <c r="O99" s="89"/>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0"/>
      <c r="BQ99" s="90"/>
      <c r="BR99" s="90"/>
      <c r="BS99" s="90"/>
      <c r="BT99" s="90"/>
      <c r="BU99" s="90"/>
      <c r="BV99" s="90"/>
      <c r="BW99" s="90"/>
      <c r="BX99" s="90"/>
      <c r="BY99" s="90"/>
      <c r="BZ99" s="90"/>
      <c r="CA99" s="90"/>
      <c r="CB99" s="90"/>
      <c r="CC99" s="90"/>
      <c r="CD99" s="90"/>
      <c r="CE99" s="90"/>
      <c r="CF99" s="90"/>
      <c r="CG99" s="90"/>
      <c r="CH99" s="90"/>
      <c r="CI99" s="90"/>
      <c r="CJ99" s="90"/>
      <c r="CK99" s="90"/>
      <c r="CL99" s="90"/>
      <c r="CM99" s="90"/>
      <c r="CN99" s="90"/>
      <c r="CO99" s="90"/>
      <c r="CP99" s="90"/>
      <c r="CQ99" s="90"/>
      <c r="CR99" s="90"/>
      <c r="CS99" s="90"/>
      <c r="CT99" s="90"/>
      <c r="CU99" s="90"/>
      <c r="CV99" s="90"/>
      <c r="CW99" s="90"/>
      <c r="CX99" s="90"/>
      <c r="CY99" s="90"/>
      <c r="CZ99" s="90"/>
      <c r="DA99" s="90"/>
      <c r="DB99" s="90"/>
      <c r="DC99" s="90"/>
      <c r="DD99" s="90"/>
      <c r="DE99" s="90"/>
      <c r="DF99" s="90"/>
      <c r="DG99" s="90"/>
      <c r="DH99" s="90"/>
      <c r="DI99" s="90"/>
      <c r="DJ99" s="90"/>
      <c r="DK99" s="90"/>
      <c r="DL99" s="90"/>
      <c r="DM99" s="90"/>
      <c r="DN99" s="90"/>
      <c r="DO99" s="90"/>
      <c r="DP99" s="90"/>
      <c r="DQ99" s="90"/>
      <c r="DR99" s="90"/>
      <c r="DS99" s="90"/>
      <c r="DT99" s="90"/>
      <c r="DU99" s="90"/>
      <c r="DV99" s="90"/>
      <c r="DW99" s="90"/>
      <c r="DX99" s="90"/>
      <c r="DY99" s="90"/>
      <c r="DZ99" s="90"/>
      <c r="EA99" s="90"/>
      <c r="EB99" s="90"/>
      <c r="EC99" s="90"/>
      <c r="ED99" s="90"/>
      <c r="EE99" s="90"/>
      <c r="EF99" s="90"/>
      <c r="EG99" s="90"/>
      <c r="EH99" s="90"/>
      <c r="EI99" s="90"/>
      <c r="EJ99" s="90"/>
      <c r="EK99" s="90"/>
      <c r="EL99" s="90"/>
      <c r="EM99" s="90"/>
      <c r="EN99" s="90"/>
      <c r="EO99" s="90"/>
      <c r="EP99" s="90"/>
      <c r="EQ99" s="90"/>
      <c r="ER99" s="90"/>
      <c r="ES99" s="90"/>
      <c r="ET99" s="90"/>
      <c r="EU99" s="90"/>
      <c r="EV99" s="90"/>
      <c r="EW99" s="90"/>
      <c r="EX99" s="90"/>
      <c r="EY99" s="90"/>
      <c r="EZ99" s="90"/>
      <c r="FA99" s="90"/>
      <c r="FB99" s="90"/>
      <c r="FC99" s="90"/>
      <c r="FD99" s="90"/>
      <c r="FE99" s="90"/>
      <c r="FF99" s="90"/>
      <c r="FG99" s="90"/>
      <c r="FH99" s="90"/>
      <c r="FI99" s="90"/>
      <c r="FJ99" s="90"/>
      <c r="FK99" s="90"/>
      <c r="FL99" s="90"/>
      <c r="FM99" s="90"/>
      <c r="FN99" s="90"/>
      <c r="FO99" s="90"/>
      <c r="FP99" s="90"/>
      <c r="FQ99" s="90"/>
      <c r="FR99" s="90"/>
      <c r="FS99" s="90"/>
      <c r="FT99" s="90"/>
      <c r="FU99" s="90"/>
      <c r="FV99" s="90"/>
      <c r="FW99" s="90"/>
      <c r="FX99" s="90"/>
      <c r="FY99" s="90"/>
      <c r="FZ99" s="90"/>
      <c r="GA99" s="90"/>
      <c r="GB99" s="90"/>
      <c r="GC99" s="90"/>
      <c r="GD99" s="90"/>
      <c r="GE99" s="90"/>
      <c r="GF99" s="90"/>
      <c r="GG99" s="90"/>
      <c r="GH99" s="90"/>
      <c r="GI99" s="90"/>
      <c r="GJ99" s="90"/>
      <c r="GK99" s="90"/>
      <c r="GL99" s="90"/>
      <c r="GM99" s="90"/>
      <c r="GN99" s="90"/>
      <c r="GO99" s="90"/>
      <c r="GP99" s="90"/>
      <c r="GQ99" s="90"/>
      <c r="GR99" s="90"/>
      <c r="GS99" s="90"/>
      <c r="GT99" s="90"/>
      <c r="GU99" s="90"/>
      <c r="GV99" s="90"/>
      <c r="GW99" s="90"/>
      <c r="GX99" s="90"/>
      <c r="GY99" s="90"/>
      <c r="GZ99" s="90"/>
      <c r="HA99" s="90"/>
      <c r="HB99" s="90"/>
      <c r="HC99" s="90"/>
      <c r="HD99" s="90"/>
      <c r="HE99" s="90"/>
      <c r="HF99" s="90"/>
      <c r="HG99" s="90"/>
      <c r="HH99" s="90"/>
      <c r="HI99" s="90"/>
      <c r="HJ99" s="90"/>
      <c r="HK99" s="90"/>
      <c r="HL99" s="90"/>
      <c r="HM99" s="90"/>
      <c r="HN99" s="90"/>
      <c r="HO99" s="90"/>
      <c r="HP99" s="90"/>
      <c r="HQ99" s="90"/>
      <c r="HR99" s="90"/>
      <c r="HS99" s="90"/>
      <c r="HT99" s="90"/>
      <c r="HU99" s="90"/>
      <c r="HV99" s="90"/>
      <c r="HW99" s="90"/>
      <c r="HX99" s="90"/>
      <c r="HY99" s="90"/>
      <c r="HZ99" s="90"/>
      <c r="IA99" s="90"/>
      <c r="IB99" s="90"/>
      <c r="IC99" s="90"/>
      <c r="ID99" s="90"/>
      <c r="IE99" s="90"/>
      <c r="IF99" s="90"/>
      <c r="IG99" s="90"/>
      <c r="IH99" s="90"/>
      <c r="II99" s="90"/>
      <c r="IJ99" s="90"/>
      <c r="IK99" s="90"/>
      <c r="IL99" s="90"/>
      <c r="IM99" s="90"/>
      <c r="IN99" s="90"/>
      <c r="IO99" s="90"/>
      <c r="IP99" s="90"/>
      <c r="IQ99" s="90"/>
      <c r="IR99" s="90"/>
      <c r="IS99" s="90"/>
      <c r="IT99" s="90"/>
      <c r="IU99" s="90"/>
      <c r="IV99" s="90"/>
    </row>
    <row r="100" spans="1:256" s="91" customFormat="1" ht="25.5" customHeight="1">
      <c r="A100" s="112" t="s">
        <v>289</v>
      </c>
      <c r="B100" s="112"/>
      <c r="C100" s="112"/>
      <c r="D100" s="112"/>
      <c r="E100" s="112"/>
      <c r="F100" s="112"/>
      <c r="G100" s="112"/>
      <c r="H100" s="89"/>
      <c r="I100" s="89"/>
      <c r="J100" s="89"/>
      <c r="K100" s="90"/>
      <c r="L100" s="90"/>
      <c r="M100" s="89"/>
      <c r="N100" s="89"/>
      <c r="O100" s="89"/>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c r="CC100" s="90"/>
      <c r="CD100" s="90"/>
      <c r="CE100" s="90"/>
      <c r="CF100" s="90"/>
      <c r="CG100" s="90"/>
      <c r="CH100" s="90"/>
      <c r="CI100" s="90"/>
      <c r="CJ100" s="90"/>
      <c r="CK100" s="90"/>
      <c r="CL100" s="90"/>
      <c r="CM100" s="90"/>
      <c r="CN100" s="90"/>
      <c r="CO100" s="90"/>
      <c r="CP100" s="90"/>
      <c r="CQ100" s="90"/>
      <c r="CR100" s="90"/>
      <c r="CS100" s="90"/>
      <c r="CT100" s="90"/>
      <c r="CU100" s="90"/>
      <c r="CV100" s="90"/>
      <c r="CW100" s="90"/>
      <c r="CX100" s="90"/>
      <c r="CY100" s="90"/>
      <c r="CZ100" s="90"/>
      <c r="DA100" s="90"/>
      <c r="DB100" s="90"/>
      <c r="DC100" s="90"/>
      <c r="DD100" s="90"/>
      <c r="DE100" s="90"/>
      <c r="DF100" s="90"/>
      <c r="DG100" s="90"/>
      <c r="DH100" s="90"/>
      <c r="DI100" s="90"/>
      <c r="DJ100" s="90"/>
      <c r="DK100" s="90"/>
      <c r="DL100" s="90"/>
      <c r="DM100" s="90"/>
      <c r="DN100" s="90"/>
      <c r="DO100" s="90"/>
      <c r="DP100" s="90"/>
      <c r="DQ100" s="90"/>
      <c r="DR100" s="90"/>
      <c r="DS100" s="90"/>
      <c r="DT100" s="90"/>
      <c r="DU100" s="90"/>
      <c r="DV100" s="90"/>
      <c r="DW100" s="90"/>
      <c r="DX100" s="90"/>
      <c r="DY100" s="90"/>
      <c r="DZ100" s="90"/>
      <c r="EA100" s="90"/>
      <c r="EB100" s="90"/>
      <c r="EC100" s="90"/>
      <c r="ED100" s="90"/>
      <c r="EE100" s="90"/>
      <c r="EF100" s="90"/>
      <c r="EG100" s="90"/>
      <c r="EH100" s="90"/>
      <c r="EI100" s="90"/>
      <c r="EJ100" s="90"/>
      <c r="EK100" s="90"/>
      <c r="EL100" s="90"/>
      <c r="EM100" s="90"/>
      <c r="EN100" s="90"/>
      <c r="EO100" s="90"/>
      <c r="EP100" s="90"/>
      <c r="EQ100" s="90"/>
      <c r="ER100" s="90"/>
      <c r="ES100" s="90"/>
      <c r="ET100" s="90"/>
      <c r="EU100" s="90"/>
      <c r="EV100" s="90"/>
      <c r="EW100" s="90"/>
      <c r="EX100" s="90"/>
      <c r="EY100" s="90"/>
      <c r="EZ100" s="90"/>
      <c r="FA100" s="90"/>
      <c r="FB100" s="90"/>
      <c r="FC100" s="90"/>
      <c r="FD100" s="90"/>
      <c r="FE100" s="90"/>
      <c r="FF100" s="90"/>
      <c r="FG100" s="90"/>
      <c r="FH100" s="90"/>
      <c r="FI100" s="90"/>
      <c r="FJ100" s="90"/>
      <c r="FK100" s="90"/>
      <c r="FL100" s="90"/>
      <c r="FM100" s="90"/>
      <c r="FN100" s="90"/>
      <c r="FO100" s="90"/>
      <c r="FP100" s="90"/>
      <c r="FQ100" s="90"/>
      <c r="FR100" s="90"/>
      <c r="FS100" s="90"/>
      <c r="FT100" s="90"/>
      <c r="FU100" s="90"/>
      <c r="FV100" s="90"/>
      <c r="FW100" s="90"/>
      <c r="FX100" s="90"/>
      <c r="FY100" s="90"/>
      <c r="FZ100" s="90"/>
      <c r="GA100" s="90"/>
      <c r="GB100" s="90"/>
      <c r="GC100" s="90"/>
      <c r="GD100" s="90"/>
      <c r="GE100" s="90"/>
      <c r="GF100" s="90"/>
      <c r="GG100" s="90"/>
      <c r="GH100" s="90"/>
      <c r="GI100" s="90"/>
      <c r="GJ100" s="90"/>
      <c r="GK100" s="90"/>
      <c r="GL100" s="90"/>
      <c r="GM100" s="90"/>
      <c r="GN100" s="90"/>
      <c r="GO100" s="90"/>
      <c r="GP100" s="90"/>
      <c r="GQ100" s="90"/>
      <c r="GR100" s="90"/>
      <c r="GS100" s="90"/>
      <c r="GT100" s="90"/>
      <c r="GU100" s="90"/>
      <c r="GV100" s="90"/>
      <c r="GW100" s="90"/>
      <c r="GX100" s="90"/>
      <c r="GY100" s="90"/>
      <c r="GZ100" s="90"/>
      <c r="HA100" s="90"/>
      <c r="HB100" s="90"/>
      <c r="HC100" s="90"/>
      <c r="HD100" s="90"/>
      <c r="HE100" s="90"/>
      <c r="HF100" s="90"/>
      <c r="HG100" s="90"/>
      <c r="HH100" s="90"/>
      <c r="HI100" s="90"/>
      <c r="HJ100" s="90"/>
      <c r="HK100" s="90"/>
      <c r="HL100" s="90"/>
      <c r="HM100" s="90"/>
      <c r="HN100" s="90"/>
      <c r="HO100" s="90"/>
      <c r="HP100" s="90"/>
      <c r="HQ100" s="90"/>
      <c r="HR100" s="90"/>
      <c r="HS100" s="90"/>
      <c r="HT100" s="90"/>
      <c r="HU100" s="90"/>
      <c r="HV100" s="90"/>
      <c r="HW100" s="90"/>
      <c r="HX100" s="90"/>
      <c r="HY100" s="90"/>
      <c r="HZ100" s="90"/>
      <c r="IA100" s="90"/>
      <c r="IB100" s="90"/>
      <c r="IC100" s="90"/>
      <c r="ID100" s="90"/>
      <c r="IE100" s="90"/>
      <c r="IF100" s="90"/>
      <c r="IG100" s="90"/>
      <c r="IH100" s="90"/>
      <c r="II100" s="90"/>
      <c r="IJ100" s="90"/>
      <c r="IK100" s="90"/>
      <c r="IL100" s="90"/>
      <c r="IM100" s="90"/>
      <c r="IN100" s="90"/>
      <c r="IO100" s="90"/>
      <c r="IP100" s="90"/>
      <c r="IQ100" s="90"/>
      <c r="IR100" s="90"/>
      <c r="IS100" s="90"/>
      <c r="IT100" s="90"/>
      <c r="IU100" s="90"/>
      <c r="IV100" s="90"/>
    </row>
  </sheetData>
  <mergeCells count="86">
    <mergeCell ref="A99:G99"/>
    <mergeCell ref="A100:G100"/>
    <mergeCell ref="A91:G91"/>
    <mergeCell ref="A92:G92"/>
    <mergeCell ref="A93:G93"/>
    <mergeCell ref="A94:G94"/>
    <mergeCell ref="A95:G95"/>
    <mergeCell ref="A98:G98"/>
    <mergeCell ref="A90:G90"/>
    <mergeCell ref="A77:G77"/>
    <mergeCell ref="A78:G78"/>
    <mergeCell ref="A79:G79"/>
    <mergeCell ref="A80:G80"/>
    <mergeCell ref="A81:G81"/>
    <mergeCell ref="A82:G82"/>
    <mergeCell ref="A83:G83"/>
    <mergeCell ref="A86:G86"/>
    <mergeCell ref="A87:G87"/>
    <mergeCell ref="A88:G88"/>
    <mergeCell ref="A89:G89"/>
    <mergeCell ref="A76:G76"/>
    <mergeCell ref="A63:G63"/>
    <mergeCell ref="A64:G64"/>
    <mergeCell ref="A65:G65"/>
    <mergeCell ref="A66:G66"/>
    <mergeCell ref="A67:G67"/>
    <mergeCell ref="A69:G69"/>
    <mergeCell ref="A70:G70"/>
    <mergeCell ref="A71:G71"/>
    <mergeCell ref="A72:G72"/>
    <mergeCell ref="A73:G73"/>
    <mergeCell ref="A74:G74"/>
    <mergeCell ref="A62:G62"/>
    <mergeCell ref="A50:G50"/>
    <mergeCell ref="A51:G51"/>
    <mergeCell ref="A52:G52"/>
    <mergeCell ref="A53:G53"/>
    <mergeCell ref="A54:G54"/>
    <mergeCell ref="A55:G55"/>
    <mergeCell ref="A56:G56"/>
    <mergeCell ref="A57:G57"/>
    <mergeCell ref="A58:G58"/>
    <mergeCell ref="A60:G60"/>
    <mergeCell ref="A61:G61"/>
    <mergeCell ref="A49:G49"/>
    <mergeCell ref="A37:G37"/>
    <mergeCell ref="A38:G38"/>
    <mergeCell ref="A39:G39"/>
    <mergeCell ref="A40:G40"/>
    <mergeCell ref="A41:G41"/>
    <mergeCell ref="A43:G43"/>
    <mergeCell ref="A44:G44"/>
    <mergeCell ref="A45:G45"/>
    <mergeCell ref="A46:G46"/>
    <mergeCell ref="A47:G47"/>
    <mergeCell ref="A48:G48"/>
    <mergeCell ref="A36:G36"/>
    <mergeCell ref="A23:G23"/>
    <mergeCell ref="A24:G24"/>
    <mergeCell ref="A25:G25"/>
    <mergeCell ref="A26:G26"/>
    <mergeCell ref="A28:G28"/>
    <mergeCell ref="A29:G29"/>
    <mergeCell ref="A30:G30"/>
    <mergeCell ref="A32:G32"/>
    <mergeCell ref="A33:G33"/>
    <mergeCell ref="A34:G34"/>
    <mergeCell ref="A35:G35"/>
    <mergeCell ref="A22:G22"/>
    <mergeCell ref="A10:G10"/>
    <mergeCell ref="A11:G11"/>
    <mergeCell ref="A12:G12"/>
    <mergeCell ref="A13:G13"/>
    <mergeCell ref="A14:G14"/>
    <mergeCell ref="A15:G15"/>
    <mergeCell ref="A16:G16"/>
    <mergeCell ref="A17:G17"/>
    <mergeCell ref="A18:G18"/>
    <mergeCell ref="A19:G19"/>
    <mergeCell ref="A21:G21"/>
    <mergeCell ref="A9:G9"/>
    <mergeCell ref="A3:G3"/>
    <mergeCell ref="A4:G4"/>
    <mergeCell ref="A6:G6"/>
    <mergeCell ref="A7:G7"/>
    <mergeCell ref="A8:G8"/>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2"/>
  <sheetViews>
    <sheetView workbookViewId="0">
      <selection activeCell="N5" sqref="N5"/>
    </sheetView>
  </sheetViews>
  <sheetFormatPr defaultRowHeight="15"/>
  <cols>
    <col min="1" max="1" width="7.125" style="31" customWidth="1"/>
    <col min="2" max="2" width="7.125" style="32" customWidth="1"/>
    <col min="3" max="3" width="29.5" style="33" customWidth="1"/>
    <col min="4" max="4" width="4.75" style="2" customWidth="1"/>
    <col min="5" max="7" width="9.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15">
      <c r="A1" s="9">
        <v>8</v>
      </c>
      <c r="B1" s="10"/>
      <c r="C1" s="11" t="s">
        <v>17</v>
      </c>
      <c r="D1" s="6"/>
      <c r="E1" s="12"/>
      <c r="F1" s="12"/>
      <c r="G1" s="12"/>
    </row>
    <row r="2" spans="1:15">
      <c r="A2" s="9"/>
      <c r="B2" s="10"/>
      <c r="C2" s="61"/>
      <c r="D2" s="6"/>
      <c r="E2" s="12"/>
      <c r="F2" s="12"/>
      <c r="G2" s="12"/>
    </row>
    <row r="3" spans="1:15">
      <c r="A3" s="9"/>
      <c r="B3" s="10"/>
      <c r="C3" s="11"/>
      <c r="D3" s="6" t="s">
        <v>23</v>
      </c>
      <c r="E3" s="12" t="s">
        <v>24</v>
      </c>
      <c r="F3" s="12" t="s">
        <v>25</v>
      </c>
      <c r="G3" s="12" t="s">
        <v>26</v>
      </c>
    </row>
    <row r="4" spans="1:15" ht="117">
      <c r="A4" s="9" t="s">
        <v>290</v>
      </c>
      <c r="B4" s="69" t="s">
        <v>291</v>
      </c>
      <c r="C4" s="11" t="s">
        <v>292</v>
      </c>
      <c r="D4" s="6" t="s">
        <v>29</v>
      </c>
      <c r="E4" s="12">
        <v>1</v>
      </c>
      <c r="F4" s="12"/>
      <c r="G4" s="12">
        <f>E4*F4</f>
        <v>0</v>
      </c>
    </row>
    <row r="5" spans="1:15" ht="63.75">
      <c r="A5" s="9"/>
      <c r="B5" s="69" t="s">
        <v>293</v>
      </c>
      <c r="C5" s="11" t="s">
        <v>294</v>
      </c>
      <c r="D5" s="6" t="s">
        <v>29</v>
      </c>
      <c r="E5" s="12">
        <v>1</v>
      </c>
      <c r="F5" s="12"/>
      <c r="G5" s="12">
        <f>E5*F5</f>
        <v>0</v>
      </c>
    </row>
    <row r="6" spans="1:15" ht="25.5">
      <c r="A6" s="9"/>
      <c r="B6" s="69" t="s">
        <v>295</v>
      </c>
      <c r="C6" s="70" t="s">
        <v>296</v>
      </c>
      <c r="D6" s="6" t="s">
        <v>29</v>
      </c>
      <c r="E6" s="12">
        <v>2</v>
      </c>
      <c r="F6" s="12"/>
      <c r="G6" s="12">
        <f>E6*F6</f>
        <v>0</v>
      </c>
    </row>
    <row r="7" spans="1:15">
      <c r="A7" s="9"/>
      <c r="B7" s="69"/>
      <c r="C7" s="70"/>
      <c r="D7" s="6"/>
      <c r="E7" s="12"/>
      <c r="F7" s="12"/>
      <c r="G7" s="12"/>
    </row>
    <row r="8" spans="1:15" ht="38.25">
      <c r="A8" s="9"/>
      <c r="B8" s="69" t="s">
        <v>297</v>
      </c>
      <c r="C8" s="70" t="s">
        <v>298</v>
      </c>
      <c r="D8" s="6" t="s">
        <v>29</v>
      </c>
      <c r="E8" s="12">
        <v>1</v>
      </c>
      <c r="F8" s="12"/>
      <c r="G8" s="12">
        <f>E8*F8</f>
        <v>0</v>
      </c>
    </row>
    <row r="9" spans="1:15">
      <c r="A9" s="9"/>
      <c r="B9" s="69"/>
      <c r="C9" s="70"/>
      <c r="D9" s="6"/>
      <c r="E9" s="12"/>
      <c r="F9" s="12"/>
      <c r="G9" s="12"/>
    </row>
    <row r="10" spans="1:15" ht="38.25">
      <c r="A10" s="9"/>
      <c r="B10" s="69" t="s">
        <v>299</v>
      </c>
      <c r="C10" s="70" t="s">
        <v>300</v>
      </c>
      <c r="D10" s="6" t="s">
        <v>29</v>
      </c>
      <c r="E10" s="12">
        <v>1</v>
      </c>
      <c r="F10" s="12"/>
      <c r="G10" s="12">
        <f>E10*F10</f>
        <v>0</v>
      </c>
    </row>
    <row r="11" spans="1:15" s="2" customFormat="1">
      <c r="A11" s="5"/>
      <c r="B11" s="10"/>
      <c r="C11" s="11"/>
      <c r="D11" s="6"/>
      <c r="E11" s="12"/>
      <c r="F11" s="12"/>
      <c r="G11" s="12"/>
      <c r="H11" s="13"/>
      <c r="I11" s="13"/>
      <c r="J11" s="14"/>
      <c r="M11" s="14"/>
      <c r="N11" s="14"/>
      <c r="O11" s="14"/>
    </row>
    <row r="12" spans="1:15" s="2" customFormat="1" ht="117">
      <c r="A12" s="9" t="s">
        <v>301</v>
      </c>
      <c r="B12" s="69" t="s">
        <v>302</v>
      </c>
      <c r="C12" s="11" t="s">
        <v>303</v>
      </c>
      <c r="D12" s="6" t="s">
        <v>29</v>
      </c>
      <c r="E12" s="12">
        <v>1</v>
      </c>
      <c r="F12" s="12"/>
      <c r="G12" s="12">
        <f>E12*F12</f>
        <v>0</v>
      </c>
      <c r="H12" s="13"/>
      <c r="I12" s="13"/>
      <c r="J12" s="14"/>
      <c r="M12" s="14"/>
      <c r="N12" s="14"/>
      <c r="O12" s="14"/>
    </row>
    <row r="13" spans="1:15" s="2" customFormat="1" ht="51">
      <c r="A13" s="9"/>
      <c r="B13" s="69" t="s">
        <v>304</v>
      </c>
      <c r="C13" s="11" t="s">
        <v>305</v>
      </c>
      <c r="D13" s="6" t="s">
        <v>29</v>
      </c>
      <c r="E13" s="12">
        <v>1</v>
      </c>
      <c r="F13" s="12"/>
      <c r="G13" s="12">
        <f>E13*F13</f>
        <v>0</v>
      </c>
      <c r="H13" s="13"/>
      <c r="I13" s="13"/>
      <c r="J13" s="14"/>
      <c r="M13" s="14"/>
      <c r="N13" s="14"/>
      <c r="O13" s="14"/>
    </row>
    <row r="14" spans="1:15" s="2" customFormat="1">
      <c r="A14" s="9"/>
      <c r="B14" s="69" t="s">
        <v>306</v>
      </c>
      <c r="C14" s="11" t="s">
        <v>307</v>
      </c>
      <c r="D14" s="6" t="s">
        <v>29</v>
      </c>
      <c r="E14" s="12">
        <v>1</v>
      </c>
      <c r="F14" s="12"/>
      <c r="G14" s="12">
        <f>E14*F14</f>
        <v>0</v>
      </c>
      <c r="H14" s="13"/>
      <c r="I14" s="13"/>
      <c r="J14" s="14"/>
      <c r="M14" s="14"/>
      <c r="N14" s="14"/>
      <c r="O14" s="14"/>
    </row>
    <row r="15" spans="1:15" s="2" customFormat="1">
      <c r="A15" s="9"/>
      <c r="B15" s="69"/>
      <c r="C15" s="11"/>
      <c r="D15" s="6"/>
      <c r="E15" s="12"/>
      <c r="F15" s="12"/>
      <c r="G15" s="12"/>
      <c r="H15" s="13"/>
      <c r="I15" s="13"/>
      <c r="J15" s="14"/>
      <c r="M15" s="14"/>
      <c r="N15" s="14"/>
      <c r="O15" s="14"/>
    </row>
    <row r="16" spans="1:15" s="2" customFormat="1" ht="51">
      <c r="A16" s="9" t="s">
        <v>308</v>
      </c>
      <c r="B16" s="69" t="s">
        <v>309</v>
      </c>
      <c r="C16" s="11" t="s">
        <v>310</v>
      </c>
      <c r="D16" s="6" t="s">
        <v>29</v>
      </c>
      <c r="E16" s="12">
        <v>1</v>
      </c>
      <c r="F16" s="12"/>
      <c r="G16" s="12">
        <f>E16*F16</f>
        <v>0</v>
      </c>
      <c r="H16" s="13"/>
      <c r="I16" s="13"/>
      <c r="J16" s="14"/>
      <c r="M16" s="14"/>
      <c r="N16" s="14"/>
      <c r="O16" s="14"/>
    </row>
    <row r="17" spans="1:15" s="2" customFormat="1">
      <c r="A17" s="9" t="s">
        <v>311</v>
      </c>
      <c r="B17" s="69" t="s">
        <v>312</v>
      </c>
      <c r="C17" s="11" t="s">
        <v>313</v>
      </c>
      <c r="D17" s="6" t="s">
        <v>29</v>
      </c>
      <c r="E17" s="12">
        <v>1</v>
      </c>
      <c r="F17" s="12"/>
      <c r="G17" s="12">
        <f>E17*F17</f>
        <v>0</v>
      </c>
      <c r="H17" s="13"/>
      <c r="I17" s="13"/>
      <c r="J17" s="14"/>
      <c r="M17" s="14"/>
      <c r="N17" s="14"/>
      <c r="O17" s="14"/>
    </row>
    <row r="18" spans="1:15" s="2" customFormat="1">
      <c r="A18" s="9"/>
      <c r="B18" s="69" t="s">
        <v>314</v>
      </c>
      <c r="C18" s="11" t="s">
        <v>315</v>
      </c>
      <c r="D18" s="6" t="s">
        <v>29</v>
      </c>
      <c r="E18" s="12">
        <v>1</v>
      </c>
      <c r="F18" s="12"/>
      <c r="G18" s="12">
        <f>E18*F18</f>
        <v>0</v>
      </c>
      <c r="H18" s="13"/>
      <c r="I18" s="13"/>
      <c r="J18" s="14"/>
      <c r="M18" s="14"/>
      <c r="N18" s="14"/>
      <c r="O18" s="14"/>
    </row>
    <row r="19" spans="1:15" s="2" customFormat="1">
      <c r="A19" s="9"/>
      <c r="B19" s="69" t="s">
        <v>316</v>
      </c>
      <c r="C19" s="11" t="s">
        <v>317</v>
      </c>
      <c r="D19" s="6" t="s">
        <v>29</v>
      </c>
      <c r="E19" s="12">
        <v>1</v>
      </c>
      <c r="F19" s="12"/>
      <c r="G19" s="12">
        <f>E19*F19</f>
        <v>0</v>
      </c>
      <c r="H19" s="13"/>
      <c r="I19" s="13"/>
      <c r="J19" s="14"/>
      <c r="M19" s="14"/>
      <c r="N19" s="14"/>
      <c r="O19" s="14"/>
    </row>
    <row r="20" spans="1:15" s="2" customFormat="1">
      <c r="A20" s="9"/>
      <c r="B20" s="69"/>
      <c r="C20" s="11"/>
      <c r="D20" s="6"/>
      <c r="E20" s="12"/>
      <c r="F20" s="12"/>
      <c r="G20" s="12"/>
      <c r="H20" s="13"/>
      <c r="I20" s="13"/>
      <c r="J20" s="14"/>
      <c r="M20" s="14"/>
      <c r="N20" s="14"/>
      <c r="O20" s="14"/>
    </row>
    <row r="21" spans="1:15" s="2" customFormat="1" ht="206.25">
      <c r="A21" s="9" t="s">
        <v>318</v>
      </c>
      <c r="B21" s="69" t="s">
        <v>319</v>
      </c>
      <c r="C21" s="11" t="s">
        <v>320</v>
      </c>
      <c r="D21" s="6"/>
      <c r="E21" s="12"/>
      <c r="F21" s="12"/>
      <c r="G21" s="12"/>
      <c r="H21" s="13"/>
      <c r="I21" s="13"/>
      <c r="J21" s="14"/>
      <c r="M21" s="14"/>
      <c r="N21" s="14"/>
      <c r="O21" s="14"/>
    </row>
    <row r="22" spans="1:15" s="2" customFormat="1" ht="25.5">
      <c r="A22" s="9"/>
      <c r="B22" s="69" t="s">
        <v>321</v>
      </c>
      <c r="C22" s="11" t="s">
        <v>322</v>
      </c>
      <c r="D22" s="6" t="s">
        <v>29</v>
      </c>
      <c r="E22" s="12">
        <v>2</v>
      </c>
      <c r="F22" s="12"/>
      <c r="G22" s="12">
        <f>E22*F22</f>
        <v>0</v>
      </c>
      <c r="H22" s="13"/>
      <c r="I22" s="13"/>
      <c r="J22" s="14"/>
      <c r="M22" s="14"/>
      <c r="N22" s="14"/>
      <c r="O22" s="14"/>
    </row>
    <row r="23" spans="1:15" s="2" customFormat="1">
      <c r="A23" s="9"/>
      <c r="B23" s="69" t="s">
        <v>323</v>
      </c>
      <c r="C23" s="11" t="s">
        <v>324</v>
      </c>
      <c r="D23" s="6" t="s">
        <v>29</v>
      </c>
      <c r="E23" s="12">
        <v>2</v>
      </c>
      <c r="F23" s="12"/>
      <c r="G23" s="12">
        <f>E23*F23</f>
        <v>0</v>
      </c>
      <c r="H23" s="13"/>
      <c r="I23" s="13"/>
      <c r="J23" s="14"/>
      <c r="M23" s="14"/>
      <c r="N23" s="14"/>
      <c r="O23" s="14"/>
    </row>
    <row r="24" spans="1:15" s="2" customFormat="1">
      <c r="A24" s="9"/>
      <c r="B24" s="69" t="s">
        <v>325</v>
      </c>
      <c r="C24" s="11" t="s">
        <v>326</v>
      </c>
      <c r="D24" s="6" t="s">
        <v>29</v>
      </c>
      <c r="E24" s="12">
        <v>2</v>
      </c>
      <c r="F24" s="12"/>
      <c r="G24" s="12">
        <f>E24*F24</f>
        <v>0</v>
      </c>
      <c r="H24" s="13"/>
      <c r="I24" s="13"/>
      <c r="J24" s="14"/>
      <c r="M24" s="14"/>
      <c r="N24" s="14"/>
      <c r="O24" s="14"/>
    </row>
    <row r="25" spans="1:15" s="2" customFormat="1">
      <c r="A25" s="9"/>
      <c r="B25" s="69"/>
      <c r="C25" s="11"/>
      <c r="D25" s="6"/>
      <c r="E25" s="12"/>
      <c r="F25" s="12"/>
      <c r="G25" s="12"/>
      <c r="H25" s="13"/>
      <c r="I25" s="13"/>
      <c r="J25" s="14"/>
      <c r="M25" s="14"/>
      <c r="N25" s="14"/>
      <c r="O25" s="14"/>
    </row>
    <row r="26" spans="1:15" s="2" customFormat="1" ht="25.5">
      <c r="A26" s="9" t="s">
        <v>327</v>
      </c>
      <c r="B26" s="69" t="s">
        <v>328</v>
      </c>
      <c r="C26" s="70" t="s">
        <v>329</v>
      </c>
      <c r="D26" s="6" t="s">
        <v>29</v>
      </c>
      <c r="E26" s="12">
        <v>4</v>
      </c>
      <c r="F26" s="12"/>
      <c r="G26" s="12">
        <f>E26*F26</f>
        <v>0</v>
      </c>
      <c r="H26" s="13"/>
      <c r="I26" s="13"/>
      <c r="J26" s="14"/>
      <c r="M26" s="14"/>
      <c r="N26" s="14"/>
      <c r="O26" s="14"/>
    </row>
    <row r="27" spans="1:15" s="2" customFormat="1">
      <c r="A27" s="9"/>
      <c r="B27" s="10"/>
      <c r="C27" s="11"/>
      <c r="D27" s="6"/>
      <c r="E27" s="12"/>
      <c r="F27" s="12"/>
      <c r="G27" s="12"/>
      <c r="H27" s="13"/>
      <c r="I27" s="13"/>
      <c r="J27" s="14"/>
      <c r="M27" s="14"/>
      <c r="N27" s="14"/>
      <c r="O27" s="14"/>
    </row>
    <row r="28" spans="1:15" s="2" customFormat="1">
      <c r="A28" s="15"/>
      <c r="B28" s="16"/>
      <c r="C28" s="17"/>
      <c r="D28" s="29"/>
      <c r="E28" s="18"/>
      <c r="F28" s="18"/>
      <c r="G28" s="64"/>
      <c r="H28" s="13"/>
      <c r="I28" s="13"/>
      <c r="J28" s="14"/>
      <c r="M28" s="14"/>
      <c r="N28" s="14"/>
      <c r="O28" s="14"/>
    </row>
    <row r="29" spans="1:15" s="2" customFormat="1">
      <c r="A29" s="9"/>
      <c r="B29" s="10"/>
      <c r="C29" s="11"/>
      <c r="D29" s="6"/>
      <c r="E29" s="12"/>
      <c r="F29" s="12"/>
      <c r="G29" s="12"/>
      <c r="H29" s="13"/>
      <c r="I29" s="13"/>
      <c r="J29" s="14"/>
      <c r="M29" s="14"/>
      <c r="N29" s="14"/>
      <c r="O29" s="14"/>
    </row>
    <row r="30" spans="1:15" s="2" customFormat="1">
      <c r="A30" s="9"/>
      <c r="B30" s="10"/>
      <c r="C30" s="11" t="s">
        <v>19</v>
      </c>
      <c r="D30" s="6"/>
      <c r="E30" s="12"/>
      <c r="F30" s="12"/>
      <c r="G30" s="12">
        <f>SUM(G4:G26)</f>
        <v>0</v>
      </c>
      <c r="H30" s="13"/>
      <c r="I30" s="13"/>
      <c r="J30" s="14"/>
      <c r="M30" s="14"/>
      <c r="N30" s="14"/>
      <c r="O30" s="14"/>
    </row>
    <row r="31" spans="1:15">
      <c r="A31" s="9"/>
      <c r="B31" s="10"/>
      <c r="C31" s="11"/>
      <c r="D31" s="6"/>
      <c r="E31" s="12"/>
      <c r="F31" s="12"/>
      <c r="G31" s="12"/>
    </row>
    <row r="32" spans="1:15">
      <c r="A32" s="9"/>
      <c r="B32" s="10"/>
      <c r="C32" s="11"/>
      <c r="D32" s="6"/>
      <c r="E32" s="12"/>
      <c r="F32" s="12"/>
      <c r="G32" s="12"/>
    </row>
  </sheetData>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5"/>
  <sheetViews>
    <sheetView tabSelected="1" workbookViewId="0">
      <selection activeCell="G19" sqref="G19"/>
    </sheetView>
  </sheetViews>
  <sheetFormatPr defaultRowHeight="15"/>
  <cols>
    <col min="1" max="1" width="7.125" style="31" customWidth="1"/>
    <col min="2" max="2" width="7.125" style="32" customWidth="1"/>
    <col min="3" max="3" width="29.5" style="33" customWidth="1"/>
    <col min="4" max="4" width="4.75" style="2" customWidth="1"/>
    <col min="5" max="5" width="9.5" style="13" customWidth="1"/>
    <col min="6" max="6" width="9.875" style="13" customWidth="1"/>
    <col min="7" max="7" width="14"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256">
      <c r="A1" s="9">
        <v>9</v>
      </c>
      <c r="B1" s="10"/>
      <c r="C1" s="11" t="s">
        <v>18</v>
      </c>
      <c r="D1" s="6"/>
      <c r="E1" s="12"/>
      <c r="F1" s="12"/>
      <c r="G1" s="12"/>
    </row>
    <row r="2" spans="1:256">
      <c r="A2" s="9"/>
      <c r="B2" s="10"/>
      <c r="C2" s="11"/>
      <c r="D2" s="6"/>
      <c r="E2" s="12"/>
      <c r="F2" s="12"/>
      <c r="G2" s="12"/>
    </row>
    <row r="3" spans="1:256" ht="54.75" customHeight="1">
      <c r="A3" s="9"/>
      <c r="B3" s="10"/>
      <c r="C3" s="102" t="s">
        <v>205</v>
      </c>
      <c r="D3" s="102"/>
      <c r="E3" s="102"/>
      <c r="F3" s="102"/>
      <c r="G3" s="102"/>
    </row>
    <row r="4" spans="1:256">
      <c r="A4" s="9"/>
      <c r="B4" s="10"/>
      <c r="C4" s="61"/>
      <c r="D4" s="6"/>
      <c r="E4" s="12"/>
      <c r="F4" s="12"/>
      <c r="G4" s="12"/>
    </row>
    <row r="5" spans="1:256">
      <c r="A5" s="9"/>
      <c r="B5" s="10"/>
      <c r="C5" s="11"/>
      <c r="D5" s="6" t="s">
        <v>23</v>
      </c>
      <c r="E5" s="12" t="s">
        <v>24</v>
      </c>
      <c r="F5" s="12" t="s">
        <v>25</v>
      </c>
      <c r="G5" s="12" t="s">
        <v>26</v>
      </c>
    </row>
    <row r="6" spans="1:256" ht="76.5">
      <c r="A6" s="9" t="s">
        <v>207</v>
      </c>
      <c r="B6" s="69"/>
      <c r="C6" s="53" t="s">
        <v>330</v>
      </c>
      <c r="D6" s="6" t="s">
        <v>29</v>
      </c>
      <c r="E6" s="12">
        <v>1</v>
      </c>
      <c r="F6" s="12"/>
      <c r="G6" s="12">
        <f>SUM(F6*E6)</f>
        <v>0</v>
      </c>
    </row>
    <row r="7" spans="1:256">
      <c r="A7" s="9"/>
      <c r="B7" s="69"/>
      <c r="C7" s="11"/>
      <c r="D7" s="6"/>
      <c r="E7" s="12"/>
      <c r="F7" s="12"/>
      <c r="G7" s="12"/>
    </row>
    <row r="8" spans="1:256" ht="63.75">
      <c r="A8" s="9" t="s">
        <v>331</v>
      </c>
      <c r="B8" s="69"/>
      <c r="C8" s="53" t="s">
        <v>332</v>
      </c>
      <c r="D8" s="6" t="s">
        <v>333</v>
      </c>
      <c r="E8" s="12">
        <v>1</v>
      </c>
      <c r="F8" s="12"/>
      <c r="G8" s="12">
        <f>SUM(F8*E8)</f>
        <v>0</v>
      </c>
    </row>
    <row r="9" spans="1:256">
      <c r="A9" s="9"/>
      <c r="B9" s="69"/>
      <c r="C9" s="63"/>
      <c r="D9" s="6"/>
      <c r="E9" s="12"/>
      <c r="F9" s="12"/>
      <c r="G9" s="12"/>
    </row>
    <row r="10" spans="1:256" s="34" customFormat="1" ht="102">
      <c r="A10" s="9" t="s">
        <v>210</v>
      </c>
      <c r="B10" s="69"/>
      <c r="C10" s="53" t="s">
        <v>334</v>
      </c>
      <c r="D10" s="6" t="s">
        <v>333</v>
      </c>
      <c r="E10" s="12">
        <v>1</v>
      </c>
      <c r="F10" s="12"/>
      <c r="G10" s="12">
        <f>SUM(F10*E10)</f>
        <v>0</v>
      </c>
      <c r="H10" s="13"/>
      <c r="I10" s="13"/>
      <c r="J10" s="14"/>
      <c r="K10" s="2"/>
      <c r="L10" s="2"/>
      <c r="M10" s="14"/>
      <c r="N10" s="14"/>
      <c r="O10" s="14"/>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s="2" customFormat="1">
      <c r="A11" s="15"/>
      <c r="B11" s="16"/>
      <c r="C11" s="17"/>
      <c r="D11" s="29"/>
      <c r="E11" s="18"/>
      <c r="F11" s="18"/>
      <c r="G11" s="64"/>
      <c r="H11" s="13"/>
      <c r="I11" s="13"/>
      <c r="J11" s="14"/>
      <c r="M11" s="14"/>
      <c r="N11" s="14"/>
      <c r="O11" s="14"/>
    </row>
    <row r="12" spans="1:256" s="2" customFormat="1">
      <c r="A12" s="9"/>
      <c r="B12" s="10"/>
      <c r="C12" s="11"/>
      <c r="D12" s="6"/>
      <c r="E12" s="12"/>
      <c r="F12" s="12"/>
      <c r="G12" s="12"/>
      <c r="H12" s="13"/>
      <c r="I12" s="13"/>
      <c r="J12" s="14"/>
      <c r="M12" s="14"/>
      <c r="N12" s="14"/>
      <c r="O12" s="14"/>
    </row>
    <row r="13" spans="1:256" s="2" customFormat="1">
      <c r="A13" s="9"/>
      <c r="B13" s="10"/>
      <c r="C13" s="11" t="s">
        <v>19</v>
      </c>
      <c r="D13" s="6"/>
      <c r="E13" s="12"/>
      <c r="F13" s="12"/>
      <c r="G13" s="12">
        <f>SUM(G6:G10)</f>
        <v>0</v>
      </c>
      <c r="H13" s="13"/>
      <c r="I13" s="13"/>
      <c r="J13" s="14"/>
      <c r="M13" s="14"/>
      <c r="N13" s="14"/>
      <c r="O13" s="14"/>
    </row>
    <row r="14" spans="1:256">
      <c r="A14" s="9"/>
      <c r="B14" s="10"/>
      <c r="C14" s="11"/>
      <c r="D14" s="6"/>
      <c r="E14" s="12"/>
      <c r="F14" s="12"/>
      <c r="G14" s="12"/>
    </row>
    <row r="15" spans="1:256">
      <c r="A15" s="9"/>
      <c r="B15" s="10"/>
      <c r="C15" s="11"/>
      <c r="D15" s="6"/>
      <c r="E15" s="12"/>
      <c r="F15" s="12"/>
      <c r="G15" s="12"/>
    </row>
  </sheetData>
  <mergeCells count="1">
    <mergeCell ref="C3:G3"/>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workbookViewId="0">
      <selection activeCell="C3" sqref="C3:I3"/>
    </sheetView>
  </sheetViews>
  <sheetFormatPr defaultRowHeight="15"/>
  <cols>
    <col min="1" max="1" width="7.125" style="31" customWidth="1"/>
    <col min="2" max="2" width="7.125" style="32" customWidth="1"/>
    <col min="3" max="3" width="29.5" style="33" customWidth="1"/>
    <col min="4" max="4" width="4.75" style="2" customWidth="1"/>
    <col min="5" max="5" width="9.5" style="13" customWidth="1"/>
    <col min="6" max="6" width="9.5" style="14" customWidth="1"/>
    <col min="7" max="7" width="15.87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4" width="13" customWidth="1"/>
  </cols>
  <sheetData>
    <row r="1" spans="1:9">
      <c r="A1" s="20">
        <v>1</v>
      </c>
      <c r="B1" s="21"/>
      <c r="C1" s="22" t="s">
        <v>8</v>
      </c>
      <c r="D1" s="23"/>
      <c r="E1" s="24"/>
      <c r="F1" s="25"/>
      <c r="G1" s="24"/>
    </row>
    <row r="2" spans="1:9">
      <c r="A2" s="20"/>
      <c r="B2" s="21"/>
      <c r="C2" s="22"/>
      <c r="D2" s="23"/>
      <c r="E2" s="24"/>
      <c r="F2" s="25"/>
      <c r="G2" s="24"/>
    </row>
    <row r="3" spans="1:9" ht="35.25" customHeight="1">
      <c r="A3" s="20"/>
      <c r="B3" s="21"/>
      <c r="C3" s="94" t="s">
        <v>20</v>
      </c>
      <c r="D3" s="94"/>
      <c r="E3" s="94"/>
      <c r="F3" s="94"/>
      <c r="G3" s="94"/>
      <c r="H3" s="94"/>
      <c r="I3" s="94"/>
    </row>
    <row r="4" spans="1:9" ht="30" customHeight="1">
      <c r="A4" s="20"/>
      <c r="B4" s="21"/>
      <c r="C4" s="94" t="s">
        <v>21</v>
      </c>
      <c r="D4" s="94"/>
      <c r="E4" s="94"/>
      <c r="F4" s="94"/>
      <c r="G4" s="94"/>
      <c r="H4" s="94"/>
      <c r="I4" s="94"/>
    </row>
    <row r="5" spans="1:9" ht="30" customHeight="1">
      <c r="A5" s="20"/>
      <c r="B5" s="21"/>
      <c r="C5" s="94" t="s">
        <v>22</v>
      </c>
      <c r="D5" s="94"/>
      <c r="E5" s="94"/>
      <c r="F5" s="94"/>
      <c r="G5" s="94"/>
      <c r="H5" s="94"/>
      <c r="I5" s="94"/>
    </row>
    <row r="6" spans="1:9">
      <c r="A6" s="20"/>
      <c r="B6" s="21"/>
      <c r="C6" s="26"/>
      <c r="D6" s="23"/>
      <c r="E6" s="24"/>
      <c r="F6" s="25"/>
      <c r="G6" s="24"/>
    </row>
    <row r="7" spans="1:9">
      <c r="A7" s="20"/>
      <c r="B7" s="21"/>
      <c r="C7" s="26"/>
      <c r="D7" s="6" t="s">
        <v>23</v>
      </c>
      <c r="E7" s="12" t="s">
        <v>24</v>
      </c>
      <c r="F7" s="12" t="s">
        <v>25</v>
      </c>
      <c r="G7" s="12" t="s">
        <v>26</v>
      </c>
    </row>
    <row r="8" spans="1:9">
      <c r="A8" s="20"/>
      <c r="B8" s="21"/>
      <c r="C8" s="22"/>
      <c r="D8" s="23"/>
      <c r="E8" s="24"/>
      <c r="F8" s="25"/>
      <c r="G8" s="24"/>
    </row>
    <row r="9" spans="1:9" ht="38.25">
      <c r="A9" s="9" t="s">
        <v>27</v>
      </c>
      <c r="B9" s="10"/>
      <c r="C9" s="27" t="s">
        <v>28</v>
      </c>
      <c r="D9" s="6" t="s">
        <v>29</v>
      </c>
      <c r="E9" s="12">
        <v>1</v>
      </c>
      <c r="F9" s="28"/>
      <c r="G9" s="12">
        <f>SUM(F9*E9)</f>
        <v>0</v>
      </c>
    </row>
    <row r="10" spans="1:9">
      <c r="A10" s="9"/>
      <c r="B10" s="10"/>
      <c r="C10" s="27"/>
      <c r="D10" s="6"/>
      <c r="E10" s="12"/>
      <c r="F10" s="28"/>
      <c r="G10" s="12"/>
    </row>
    <row r="11" spans="1:9" ht="51">
      <c r="A11" s="9" t="s">
        <v>30</v>
      </c>
      <c r="B11" s="10"/>
      <c r="C11" s="27" t="s">
        <v>31</v>
      </c>
      <c r="D11" s="6" t="s">
        <v>32</v>
      </c>
      <c r="E11" s="12">
        <f>(7.7+6.8+1.7+3.1+3.1+5.7)*2.6+12.98*2.9+5.27*2.9</f>
        <v>125.985</v>
      </c>
      <c r="F11" s="28"/>
      <c r="G11" s="12">
        <f>SUM(F11*E11)</f>
        <v>0</v>
      </c>
    </row>
    <row r="12" spans="1:9">
      <c r="A12" s="9"/>
      <c r="B12" s="10"/>
      <c r="C12" s="27"/>
      <c r="D12" s="6"/>
      <c r="E12" s="12"/>
      <c r="F12" s="28"/>
      <c r="G12" s="12"/>
    </row>
    <row r="13" spans="1:9" ht="51">
      <c r="A13" s="9" t="s">
        <v>33</v>
      </c>
      <c r="B13" s="10"/>
      <c r="C13" s="27" t="s">
        <v>34</v>
      </c>
      <c r="D13" s="6" t="s">
        <v>32</v>
      </c>
      <c r="E13" s="12">
        <f>33.56+4.28+12.26</f>
        <v>50.1</v>
      </c>
      <c r="F13" s="28"/>
      <c r="G13" s="12">
        <f>SUM(F13*E13)</f>
        <v>0</v>
      </c>
    </row>
    <row r="14" spans="1:9">
      <c r="A14" s="9"/>
      <c r="B14" s="10"/>
      <c r="C14" s="27"/>
      <c r="D14" s="6"/>
      <c r="E14" s="12"/>
      <c r="F14" s="28"/>
      <c r="G14" s="12"/>
    </row>
    <row r="15" spans="1:9" ht="51">
      <c r="A15" s="9" t="s">
        <v>35</v>
      </c>
      <c r="B15" s="10"/>
      <c r="C15" s="27" t="s">
        <v>36</v>
      </c>
      <c r="D15" s="6" t="s">
        <v>32</v>
      </c>
      <c r="E15" s="12">
        <f>33.56+(12.07+35.12+4.4+2.24+2.62)+4.28+12.26</f>
        <v>106.55</v>
      </c>
      <c r="F15" s="28"/>
      <c r="G15" s="12">
        <f>SUM(F15*E15)</f>
        <v>0</v>
      </c>
    </row>
    <row r="16" spans="1:9">
      <c r="A16" s="9"/>
      <c r="B16" s="10"/>
      <c r="C16" s="27"/>
      <c r="D16" s="6"/>
      <c r="E16" s="12"/>
      <c r="F16" s="28"/>
      <c r="G16" s="12"/>
    </row>
    <row r="17" spans="1:7" ht="25.5">
      <c r="A17" s="9" t="s">
        <v>37</v>
      </c>
      <c r="B17" s="10"/>
      <c r="C17" s="27" t="s">
        <v>38</v>
      </c>
      <c r="D17" s="6" t="s">
        <v>32</v>
      </c>
      <c r="E17" s="12">
        <v>56.45</v>
      </c>
      <c r="F17" s="28"/>
      <c r="G17" s="12">
        <f>SUM(F17*E17)</f>
        <v>0</v>
      </c>
    </row>
    <row r="18" spans="1:7">
      <c r="A18" s="9"/>
      <c r="B18" s="10"/>
      <c r="C18" s="27"/>
      <c r="D18" s="6"/>
      <c r="E18" s="12"/>
      <c r="F18" s="28"/>
      <c r="G18" s="12"/>
    </row>
    <row r="19" spans="1:7">
      <c r="A19" s="15"/>
      <c r="B19" s="16"/>
      <c r="C19" s="17"/>
      <c r="D19" s="29"/>
      <c r="E19" s="18"/>
      <c r="F19" s="30"/>
      <c r="G19" s="18"/>
    </row>
    <row r="20" spans="1:7">
      <c r="A20" s="9"/>
      <c r="B20" s="10"/>
      <c r="C20" s="11"/>
      <c r="D20" s="6"/>
      <c r="E20" s="12"/>
      <c r="F20" s="28"/>
      <c r="G20" s="12"/>
    </row>
    <row r="21" spans="1:7">
      <c r="A21" s="9"/>
      <c r="B21" s="10"/>
      <c r="C21" s="11" t="s">
        <v>19</v>
      </c>
      <c r="D21" s="6"/>
      <c r="E21" s="12"/>
      <c r="F21" s="28"/>
      <c r="G21" s="12">
        <f>SUM(G9:G20)</f>
        <v>0</v>
      </c>
    </row>
  </sheetData>
  <mergeCells count="3">
    <mergeCell ref="C3:I3"/>
    <mergeCell ref="C4:I4"/>
    <mergeCell ref="C5:I5"/>
  </mergeCells>
  <pageMargins left="0.70000000000000007" right="0.70000000000000007" top="1.0456692913385826" bottom="1.0456692913385826" header="0.74999999999999989" footer="0.74999999999999989"/>
  <pageSetup paperSize="0" fitToWidth="0" fitToHeight="0" pageOrder="overThenDown"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2"/>
  <sheetViews>
    <sheetView workbookViewId="0">
      <selection activeCell="C5" sqref="C5:I5"/>
    </sheetView>
  </sheetViews>
  <sheetFormatPr defaultRowHeight="15"/>
  <cols>
    <col min="1" max="1" width="7.125" style="31" customWidth="1"/>
    <col min="2" max="2" width="7.125" style="32" customWidth="1"/>
    <col min="3" max="3" width="29.5" style="33" customWidth="1"/>
    <col min="4" max="4" width="7.75" style="2" customWidth="1"/>
    <col min="5" max="6" width="9.5" style="13" customWidth="1"/>
    <col min="7" max="7" width="15.2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4" width="13" customWidth="1"/>
  </cols>
  <sheetData>
    <row r="1" spans="1:9">
      <c r="A1" s="35" t="s">
        <v>39</v>
      </c>
      <c r="B1" s="5"/>
      <c r="C1" s="11" t="s">
        <v>9</v>
      </c>
      <c r="D1" s="6"/>
      <c r="E1" s="12"/>
      <c r="F1" s="12"/>
      <c r="G1" s="12"/>
    </row>
    <row r="2" spans="1:9">
      <c r="A2" s="10"/>
      <c r="B2" s="5"/>
      <c r="C2" s="11"/>
      <c r="D2"/>
      <c r="E2"/>
      <c r="F2"/>
      <c r="G2"/>
    </row>
    <row r="3" spans="1:9">
      <c r="A3" s="10"/>
      <c r="B3" s="5"/>
      <c r="C3" s="11"/>
      <c r="D3" s="6"/>
      <c r="E3" s="12"/>
      <c r="F3" s="12"/>
      <c r="G3" s="12"/>
    </row>
    <row r="4" spans="1:9" ht="31.5" customHeight="1">
      <c r="A4" s="10"/>
      <c r="B4" s="5"/>
      <c r="C4" s="95" t="s">
        <v>20</v>
      </c>
      <c r="D4" s="95"/>
      <c r="E4" s="95"/>
      <c r="F4" s="95"/>
      <c r="G4" s="95"/>
      <c r="H4" s="95"/>
      <c r="I4" s="95"/>
    </row>
    <row r="5" spans="1:9" ht="54.75" customHeight="1">
      <c r="A5" s="10"/>
      <c r="B5" s="5"/>
      <c r="C5" s="95" t="s">
        <v>40</v>
      </c>
      <c r="D5" s="95"/>
      <c r="E5" s="95"/>
      <c r="F5" s="95"/>
      <c r="G5" s="95"/>
      <c r="H5" s="95"/>
      <c r="I5" s="95"/>
    </row>
    <row r="6" spans="1:9">
      <c r="A6" s="10"/>
      <c r="B6" s="5"/>
      <c r="C6" s="36"/>
      <c r="D6" s="6"/>
      <c r="E6" s="12"/>
      <c r="F6" s="12"/>
      <c r="G6" s="12"/>
    </row>
    <row r="7" spans="1:9">
      <c r="A7" s="10"/>
      <c r="B7" s="5"/>
      <c r="C7" s="11" t="s">
        <v>41</v>
      </c>
      <c r="D7" s="6" t="s">
        <v>23</v>
      </c>
      <c r="E7" s="12" t="s">
        <v>24</v>
      </c>
      <c r="F7" s="12" t="s">
        <v>25</v>
      </c>
      <c r="G7" s="12" t="s">
        <v>26</v>
      </c>
    </row>
    <row r="8" spans="1:9">
      <c r="A8" s="10"/>
      <c r="B8" s="5"/>
      <c r="C8" s="11"/>
      <c r="D8" s="6"/>
      <c r="E8" s="12"/>
      <c r="F8" s="12"/>
      <c r="G8" s="12"/>
    </row>
    <row r="9" spans="1:9">
      <c r="A9" s="35" t="s">
        <v>42</v>
      </c>
      <c r="B9" s="5"/>
      <c r="C9" s="11" t="s">
        <v>43</v>
      </c>
      <c r="D9" s="6"/>
      <c r="E9" s="37"/>
      <c r="F9" s="37"/>
      <c r="G9" s="37"/>
    </row>
    <row r="10" spans="1:9">
      <c r="A10" s="10"/>
      <c r="B10" s="5"/>
      <c r="C10" s="11" t="s">
        <v>44</v>
      </c>
      <c r="D10" s="6" t="s">
        <v>29</v>
      </c>
      <c r="E10" s="12">
        <v>2</v>
      </c>
      <c r="F10" s="12"/>
      <c r="G10" s="12">
        <f>SUM(F10*E10)</f>
        <v>0</v>
      </c>
    </row>
    <row r="11" spans="1:9">
      <c r="A11" s="10"/>
      <c r="B11" s="5"/>
      <c r="C11" s="11"/>
      <c r="D11" s="6"/>
      <c r="E11" s="12"/>
      <c r="F11" s="12"/>
      <c r="G11" s="12"/>
    </row>
    <row r="12" spans="1:9" ht="51">
      <c r="A12" s="35" t="s">
        <v>45</v>
      </c>
      <c r="B12" s="5"/>
      <c r="C12" s="38" t="s">
        <v>46</v>
      </c>
      <c r="D12" s="6"/>
      <c r="E12" s="12"/>
      <c r="F12" s="12"/>
      <c r="G12" s="12"/>
    </row>
    <row r="13" spans="1:9">
      <c r="A13" s="35"/>
      <c r="B13" s="5"/>
      <c r="C13" s="11" t="s">
        <v>47</v>
      </c>
      <c r="D13" s="6" t="s">
        <v>29</v>
      </c>
      <c r="E13" s="12">
        <v>2</v>
      </c>
      <c r="F13" s="12"/>
      <c r="G13" s="12">
        <f>SUM(F13*E13)</f>
        <v>0</v>
      </c>
    </row>
    <row r="14" spans="1:9">
      <c r="A14" s="35"/>
      <c r="B14" s="5"/>
      <c r="C14" s="11" t="s">
        <v>48</v>
      </c>
      <c r="D14" s="6" t="s">
        <v>29</v>
      </c>
      <c r="E14" s="12">
        <v>5</v>
      </c>
      <c r="F14" s="12"/>
      <c r="G14" s="12">
        <f>SUM(F14*E14)</f>
        <v>0</v>
      </c>
    </row>
    <row r="15" spans="1:9">
      <c r="A15" s="35"/>
      <c r="B15" s="5"/>
      <c r="C15" s="11"/>
      <c r="D15" s="6"/>
      <c r="E15" s="12"/>
      <c r="F15" s="12"/>
      <c r="G15" s="12"/>
    </row>
    <row r="16" spans="1:9" ht="38.25">
      <c r="A16" s="35" t="s">
        <v>49</v>
      </c>
      <c r="B16" s="5"/>
      <c r="C16" s="38" t="s">
        <v>50</v>
      </c>
      <c r="D16" s="6"/>
      <c r="E16" s="12"/>
      <c r="F16" s="12"/>
      <c r="G16" s="12"/>
    </row>
    <row r="17" spans="1:7">
      <c r="A17" s="35"/>
      <c r="B17" s="5"/>
      <c r="C17" s="11" t="s">
        <v>51</v>
      </c>
      <c r="D17" s="6" t="s">
        <v>29</v>
      </c>
      <c r="E17" s="12">
        <v>1</v>
      </c>
      <c r="F17" s="12"/>
      <c r="G17" s="12">
        <f>SUM(F17*E17)</f>
        <v>0</v>
      </c>
    </row>
    <row r="18" spans="1:7">
      <c r="A18" s="35"/>
      <c r="B18" s="5"/>
      <c r="C18" s="11" t="s">
        <v>52</v>
      </c>
      <c r="D18" s="6" t="s">
        <v>29</v>
      </c>
      <c r="E18" s="12">
        <v>1</v>
      </c>
      <c r="F18" s="12"/>
      <c r="G18" s="12">
        <f>SUM(F18*E18)</f>
        <v>0</v>
      </c>
    </row>
    <row r="19" spans="1:7">
      <c r="A19" s="35"/>
      <c r="B19" s="5"/>
      <c r="C19" s="11"/>
      <c r="D19" s="6"/>
      <c r="E19" s="12"/>
      <c r="F19" s="12"/>
      <c r="G19" s="12"/>
    </row>
    <row r="20" spans="1:7">
      <c r="A20" s="35" t="s">
        <v>53</v>
      </c>
      <c r="B20" s="5"/>
      <c r="C20" s="38" t="s">
        <v>54</v>
      </c>
      <c r="D20" s="6"/>
      <c r="E20" s="12"/>
      <c r="F20" s="12"/>
      <c r="G20" s="12"/>
    </row>
    <row r="21" spans="1:7">
      <c r="A21" s="35"/>
      <c r="B21" s="5"/>
      <c r="C21" s="11" t="s">
        <v>55</v>
      </c>
      <c r="D21" s="6" t="s">
        <v>29</v>
      </c>
      <c r="E21" s="12">
        <v>1</v>
      </c>
      <c r="F21" s="12"/>
      <c r="G21" s="12">
        <f>SUM(F21*E21)</f>
        <v>0</v>
      </c>
    </row>
    <row r="22" spans="1:7">
      <c r="A22" s="35"/>
      <c r="B22" s="5"/>
      <c r="C22" s="38"/>
      <c r="D22" s="6"/>
      <c r="E22" s="12"/>
      <c r="F22" s="12"/>
      <c r="G22" s="12"/>
    </row>
    <row r="23" spans="1:7" ht="38.25">
      <c r="A23" s="35" t="s">
        <v>56</v>
      </c>
      <c r="B23" s="5"/>
      <c r="C23" s="38" t="s">
        <v>57</v>
      </c>
      <c r="D23" s="6"/>
      <c r="E23" s="12"/>
      <c r="F23" s="12"/>
      <c r="G23" s="12"/>
    </row>
    <row r="24" spans="1:7">
      <c r="A24" s="35"/>
      <c r="B24" s="5"/>
      <c r="C24" s="11" t="s">
        <v>58</v>
      </c>
      <c r="D24" s="6" t="s">
        <v>29</v>
      </c>
      <c r="E24" s="12">
        <v>7</v>
      </c>
      <c r="F24" s="12"/>
      <c r="G24" s="12">
        <f>SUM(F24*E24)</f>
        <v>0</v>
      </c>
    </row>
    <row r="25" spans="1:7">
      <c r="A25" s="35"/>
      <c r="B25" s="5"/>
      <c r="C25" s="11"/>
      <c r="D25" s="6"/>
      <c r="E25" s="12"/>
      <c r="F25" s="12"/>
      <c r="G25" s="12"/>
    </row>
    <row r="26" spans="1:7" ht="51">
      <c r="A26" s="35" t="s">
        <v>59</v>
      </c>
      <c r="B26" s="5"/>
      <c r="C26" s="38" t="s">
        <v>60</v>
      </c>
      <c r="D26" s="6"/>
      <c r="E26" s="12"/>
      <c r="F26" s="12"/>
      <c r="G26" s="12"/>
    </row>
    <row r="27" spans="1:7">
      <c r="A27" s="35"/>
      <c r="B27" s="5"/>
      <c r="C27" s="11" t="s">
        <v>61</v>
      </c>
      <c r="D27" s="6" t="s">
        <v>29</v>
      </c>
      <c r="E27" s="12">
        <v>2</v>
      </c>
      <c r="F27" s="12"/>
      <c r="G27" s="12">
        <f>SUM(F27*E27)</f>
        <v>0</v>
      </c>
    </row>
    <row r="28" spans="1:7">
      <c r="A28" s="35"/>
      <c r="B28" s="5"/>
      <c r="C28" s="11"/>
      <c r="D28" s="6"/>
      <c r="E28" s="12"/>
      <c r="F28" s="12"/>
      <c r="G28" s="12"/>
    </row>
    <row r="29" spans="1:7" ht="38.25">
      <c r="A29" s="35" t="s">
        <v>62</v>
      </c>
      <c r="B29" s="5"/>
      <c r="C29" s="38" t="s">
        <v>63</v>
      </c>
      <c r="D29" s="6"/>
      <c r="E29" s="12"/>
      <c r="F29" s="12"/>
      <c r="G29" s="12"/>
    </row>
    <row r="30" spans="1:7">
      <c r="A30" s="35"/>
      <c r="B30" s="5"/>
      <c r="C30" s="11" t="s">
        <v>64</v>
      </c>
      <c r="D30" s="6" t="s">
        <v>29</v>
      </c>
      <c r="E30" s="12">
        <v>3</v>
      </c>
      <c r="F30" s="12"/>
      <c r="G30" s="12">
        <f>SUM(F30*E30)</f>
        <v>0</v>
      </c>
    </row>
    <row r="31" spans="1:7">
      <c r="A31" s="35"/>
      <c r="B31" s="5"/>
      <c r="C31" s="11" t="s">
        <v>65</v>
      </c>
      <c r="D31" s="6" t="s">
        <v>29</v>
      </c>
      <c r="E31" s="12">
        <v>1</v>
      </c>
      <c r="F31" s="12"/>
      <c r="G31" s="12">
        <f>SUM(F31*E31)</f>
        <v>0</v>
      </c>
    </row>
    <row r="32" spans="1:7">
      <c r="A32" s="35"/>
      <c r="B32" s="5"/>
      <c r="C32" s="11"/>
      <c r="D32" s="6"/>
      <c r="E32" s="12"/>
      <c r="F32" s="12"/>
      <c r="G32" s="12"/>
    </row>
    <row r="33" spans="1:7" ht="51">
      <c r="A33" s="35" t="s">
        <v>66</v>
      </c>
      <c r="B33" s="5"/>
      <c r="C33" s="38" t="s">
        <v>67</v>
      </c>
      <c r="D33" s="6"/>
      <c r="E33" s="12"/>
      <c r="F33" s="12"/>
      <c r="G33" s="12"/>
    </row>
    <row r="34" spans="1:7">
      <c r="A34" s="35"/>
      <c r="B34" s="5"/>
      <c r="C34" s="11" t="s">
        <v>64</v>
      </c>
      <c r="D34" s="6" t="s">
        <v>29</v>
      </c>
      <c r="E34" s="12">
        <v>2</v>
      </c>
      <c r="F34" s="12"/>
      <c r="G34" s="12">
        <f>SUM(F34*E34)</f>
        <v>0</v>
      </c>
    </row>
    <row r="35" spans="1:7">
      <c r="A35" s="35"/>
      <c r="B35" s="5"/>
      <c r="C35" s="11"/>
      <c r="D35" s="6"/>
      <c r="E35" s="12"/>
      <c r="F35" s="12"/>
      <c r="G35" s="12"/>
    </row>
    <row r="36" spans="1:7">
      <c r="A36" s="35" t="s">
        <v>68</v>
      </c>
      <c r="B36" s="5"/>
      <c r="C36" s="38" t="s">
        <v>69</v>
      </c>
      <c r="D36" s="6"/>
      <c r="E36" s="12"/>
      <c r="F36" s="12"/>
      <c r="G36" s="12"/>
    </row>
    <row r="37" spans="1:7">
      <c r="A37" s="35"/>
      <c r="B37" s="5"/>
      <c r="C37" s="11" t="s">
        <v>70</v>
      </c>
      <c r="D37" s="6" t="s">
        <v>29</v>
      </c>
      <c r="E37" s="12">
        <v>1</v>
      </c>
      <c r="F37" s="12"/>
      <c r="G37" s="12">
        <f>SUM(F37*E37)</f>
        <v>0</v>
      </c>
    </row>
    <row r="38" spans="1:7">
      <c r="A38" s="35"/>
      <c r="B38" s="5"/>
      <c r="C38" s="11" t="s">
        <v>71</v>
      </c>
      <c r="D38" s="6" t="s">
        <v>29</v>
      </c>
      <c r="E38" s="12">
        <v>1</v>
      </c>
      <c r="F38" s="12"/>
      <c r="G38" s="12">
        <f>SUM(F38*E38)</f>
        <v>0</v>
      </c>
    </row>
    <row r="39" spans="1:7">
      <c r="A39" s="35"/>
      <c r="B39" s="5"/>
      <c r="C39" s="11" t="s">
        <v>72</v>
      </c>
      <c r="D39" s="6" t="s">
        <v>29</v>
      </c>
      <c r="E39" s="12">
        <v>1</v>
      </c>
      <c r="F39" s="12"/>
      <c r="G39" s="12">
        <f>SUM(F39*E39)</f>
        <v>0</v>
      </c>
    </row>
    <row r="40" spans="1:7">
      <c r="A40" s="35"/>
      <c r="B40" s="5"/>
      <c r="C40" s="11"/>
      <c r="D40" s="6"/>
      <c r="E40" s="12"/>
      <c r="F40" s="12"/>
      <c r="G40" s="12"/>
    </row>
    <row r="41" spans="1:7" ht="25.5">
      <c r="A41" s="35" t="s">
        <v>73</v>
      </c>
      <c r="B41" s="5"/>
      <c r="C41" s="38" t="s">
        <v>74</v>
      </c>
      <c r="D41" s="6" t="s">
        <v>29</v>
      </c>
      <c r="E41" s="12">
        <v>3</v>
      </c>
      <c r="F41" s="12"/>
      <c r="G41" s="12">
        <f>SUM(F41*E41)</f>
        <v>0</v>
      </c>
    </row>
    <row r="42" spans="1:7">
      <c r="A42" s="35"/>
      <c r="B42" s="5"/>
      <c r="C42" s="38"/>
      <c r="D42" s="6"/>
      <c r="E42" s="12"/>
      <c r="F42" s="12"/>
      <c r="G42" s="12"/>
    </row>
    <row r="43" spans="1:7" ht="38.25">
      <c r="A43" s="35" t="s">
        <v>75</v>
      </c>
      <c r="B43" s="5"/>
      <c r="C43" s="38" t="s">
        <v>76</v>
      </c>
      <c r="D43" s="6" t="s">
        <v>29</v>
      </c>
      <c r="E43" s="12">
        <v>1</v>
      </c>
      <c r="F43" s="12"/>
      <c r="G43" s="12">
        <f>SUM(F43*E43)</f>
        <v>0</v>
      </c>
    </row>
    <row r="44" spans="1:7">
      <c r="A44" s="35"/>
      <c r="B44" s="5"/>
      <c r="C44" s="38"/>
      <c r="D44" s="6"/>
      <c r="E44" s="12"/>
      <c r="F44" s="12"/>
      <c r="G44" s="12"/>
    </row>
    <row r="45" spans="1:7" ht="25.5">
      <c r="A45" s="35" t="s">
        <v>77</v>
      </c>
      <c r="B45" s="5"/>
      <c r="C45" s="38" t="s">
        <v>78</v>
      </c>
      <c r="D45" s="6"/>
      <c r="E45" s="12"/>
      <c r="F45" s="12"/>
      <c r="G45" s="12"/>
    </row>
    <row r="46" spans="1:7">
      <c r="A46" s="35"/>
      <c r="B46" s="5"/>
      <c r="C46" s="11" t="s">
        <v>79</v>
      </c>
      <c r="D46" s="6" t="s">
        <v>29</v>
      </c>
      <c r="E46" s="12">
        <v>1</v>
      </c>
      <c r="F46" s="12"/>
      <c r="G46" s="12">
        <f>SUM(F46*E46)</f>
        <v>0</v>
      </c>
    </row>
    <row r="47" spans="1:7">
      <c r="A47" s="35"/>
      <c r="B47" s="5"/>
      <c r="C47" s="11"/>
      <c r="D47" s="6"/>
      <c r="E47" s="12"/>
      <c r="F47" s="12"/>
      <c r="G47" s="12"/>
    </row>
    <row r="48" spans="1:7" ht="25.5">
      <c r="A48" s="35" t="s">
        <v>80</v>
      </c>
      <c r="B48" s="5"/>
      <c r="C48" s="38" t="s">
        <v>81</v>
      </c>
      <c r="D48" s="5"/>
      <c r="E48" s="5"/>
      <c r="F48" s="5"/>
      <c r="G48" s="5"/>
    </row>
    <row r="49" spans="1:7">
      <c r="A49" s="35"/>
      <c r="B49" s="5"/>
      <c r="C49" s="11" t="s">
        <v>82</v>
      </c>
      <c r="D49" s="6" t="s">
        <v>29</v>
      </c>
      <c r="E49" s="12">
        <v>1</v>
      </c>
      <c r="F49" s="12"/>
      <c r="G49" s="12">
        <f>SUM(F49*E49)</f>
        <v>0</v>
      </c>
    </row>
    <row r="50" spans="1:7">
      <c r="A50" s="35"/>
      <c r="B50" s="5"/>
      <c r="C50" s="11"/>
      <c r="D50" s="6"/>
      <c r="E50" s="12"/>
      <c r="F50" s="12"/>
      <c r="G50" s="12"/>
    </row>
    <row r="51" spans="1:7" ht="25.5">
      <c r="A51" s="35" t="s">
        <v>83</v>
      </c>
      <c r="B51" s="5"/>
      <c r="C51" s="38" t="s">
        <v>84</v>
      </c>
      <c r="D51" s="5"/>
      <c r="E51" s="5"/>
      <c r="F51" s="5"/>
      <c r="G51" s="5"/>
    </row>
    <row r="52" spans="1:7">
      <c r="A52" s="35"/>
      <c r="B52" s="5"/>
      <c r="C52" s="11" t="s">
        <v>85</v>
      </c>
      <c r="D52" s="6" t="s">
        <v>29</v>
      </c>
      <c r="E52" s="12">
        <v>1</v>
      </c>
      <c r="F52" s="12"/>
      <c r="G52" s="12">
        <f>SUM(F52*E52)</f>
        <v>0</v>
      </c>
    </row>
    <row r="53" spans="1:7">
      <c r="A53" s="35"/>
      <c r="B53" s="5"/>
      <c r="C53" s="11"/>
      <c r="D53" s="6"/>
      <c r="E53" s="12"/>
      <c r="F53" s="12"/>
      <c r="G53" s="12"/>
    </row>
    <row r="54" spans="1:7" ht="25.5">
      <c r="A54" s="35" t="s">
        <v>86</v>
      </c>
      <c r="B54" s="5"/>
      <c r="C54" s="38" t="s">
        <v>87</v>
      </c>
      <c r="D54" s="5"/>
      <c r="E54" s="5"/>
      <c r="F54" s="5"/>
      <c r="G54" s="5"/>
    </row>
    <row r="55" spans="1:7">
      <c r="A55" s="35"/>
      <c r="B55" s="5"/>
      <c r="C55" s="11" t="s">
        <v>88</v>
      </c>
      <c r="D55" s="6" t="s">
        <v>29</v>
      </c>
      <c r="E55" s="12">
        <v>1</v>
      </c>
      <c r="F55" s="12"/>
      <c r="G55" s="12">
        <f>SUM(F55*E55)</f>
        <v>0</v>
      </c>
    </row>
    <row r="56" spans="1:7">
      <c r="A56" s="35"/>
      <c r="B56" s="5"/>
      <c r="C56" s="11"/>
      <c r="D56" s="6"/>
      <c r="E56" s="12"/>
      <c r="F56" s="12"/>
      <c r="G56" s="12"/>
    </row>
    <row r="57" spans="1:7">
      <c r="A57" s="35" t="s">
        <v>89</v>
      </c>
      <c r="B57" s="5"/>
      <c r="C57" s="38" t="s">
        <v>90</v>
      </c>
      <c r="D57" s="5"/>
      <c r="E57" s="5"/>
      <c r="F57" s="5"/>
      <c r="G57" s="5"/>
    </row>
    <row r="58" spans="1:7">
      <c r="A58" s="35"/>
      <c r="B58" s="5"/>
      <c r="C58" s="11" t="s">
        <v>91</v>
      </c>
      <c r="D58" s="6" t="s">
        <v>29</v>
      </c>
      <c r="E58" s="12">
        <v>1</v>
      </c>
      <c r="F58" s="12"/>
      <c r="G58" s="12">
        <f>SUM(F58*E58)</f>
        <v>0</v>
      </c>
    </row>
    <row r="59" spans="1:7">
      <c r="A59" s="35"/>
      <c r="B59" s="5"/>
      <c r="C59" s="11"/>
      <c r="D59" s="6"/>
      <c r="E59" s="12"/>
      <c r="F59" s="12"/>
      <c r="G59" s="12"/>
    </row>
    <row r="60" spans="1:7" ht="51">
      <c r="A60" s="35" t="s">
        <v>92</v>
      </c>
      <c r="B60" s="5"/>
      <c r="C60" s="38" t="s">
        <v>93</v>
      </c>
      <c r="D60" s="5"/>
      <c r="E60" s="5"/>
      <c r="F60" s="5"/>
      <c r="G60" s="5"/>
    </row>
    <row r="61" spans="1:7">
      <c r="A61" s="35"/>
      <c r="B61" s="5"/>
      <c r="C61" s="11" t="s">
        <v>94</v>
      </c>
      <c r="D61" s="6" t="s">
        <v>29</v>
      </c>
      <c r="E61" s="12">
        <v>1</v>
      </c>
      <c r="F61" s="12"/>
      <c r="G61" s="12">
        <f>SUM(F61*E61)</f>
        <v>0</v>
      </c>
    </row>
    <row r="62" spans="1:7">
      <c r="A62" s="35"/>
      <c r="B62" s="5"/>
      <c r="C62" s="11"/>
      <c r="D62" s="6"/>
      <c r="E62" s="12"/>
      <c r="F62" s="12"/>
      <c r="G62" s="12"/>
    </row>
    <row r="63" spans="1:7" ht="25.5">
      <c r="A63" s="35" t="s">
        <v>95</v>
      </c>
      <c r="B63" s="5"/>
      <c r="C63" s="38" t="s">
        <v>96</v>
      </c>
      <c r="D63" s="6" t="s">
        <v>32</v>
      </c>
      <c r="E63" s="12">
        <f>1.2*2.57</f>
        <v>3.0839999999999996</v>
      </c>
      <c r="F63" s="12"/>
      <c r="G63" s="12">
        <f>SUM(F63*E63)</f>
        <v>0</v>
      </c>
    </row>
    <row r="64" spans="1:7">
      <c r="A64" s="35"/>
      <c r="B64" s="5"/>
      <c r="C64" s="11"/>
      <c r="D64" s="5"/>
      <c r="E64" s="5"/>
      <c r="F64" s="5"/>
      <c r="G64" s="5"/>
    </row>
    <row r="65" spans="1:256" s="34" customFormat="1" ht="25.5">
      <c r="A65" s="35" t="s">
        <v>97</v>
      </c>
      <c r="B65" s="37"/>
      <c r="C65" s="38" t="s">
        <v>98</v>
      </c>
      <c r="D65" s="6" t="s">
        <v>29</v>
      </c>
      <c r="E65" s="12">
        <v>1</v>
      </c>
      <c r="F65" s="12"/>
      <c r="G65" s="12">
        <f>E65*F65</f>
        <v>0</v>
      </c>
      <c r="H65" s="13"/>
      <c r="I65" s="13"/>
      <c r="J65" s="14"/>
      <c r="K65" s="2"/>
      <c r="L65" s="2"/>
      <c r="M65" s="14"/>
      <c r="N65" s="14"/>
      <c r="O65" s="14"/>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row>
    <row r="66" spans="1:256" s="34" customFormat="1">
      <c r="A66" s="35"/>
      <c r="B66" s="37"/>
      <c r="C66" s="11"/>
      <c r="D66" s="6"/>
      <c r="E66" s="12"/>
      <c r="F66" s="12"/>
      <c r="G66" s="12"/>
      <c r="H66" s="13"/>
      <c r="I66" s="13"/>
      <c r="J66" s="14"/>
      <c r="K66" s="2"/>
      <c r="L66" s="2"/>
      <c r="M66" s="14"/>
      <c r="N66" s="14"/>
      <c r="O66" s="14"/>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row>
    <row r="67" spans="1:256" s="34" customFormat="1" ht="38.25">
      <c r="A67" s="35" t="s">
        <v>99</v>
      </c>
      <c r="B67" s="37"/>
      <c r="C67" s="38" t="s">
        <v>100</v>
      </c>
      <c r="D67" s="6" t="s">
        <v>29</v>
      </c>
      <c r="E67" s="12">
        <v>1</v>
      </c>
      <c r="F67" s="12"/>
      <c r="G67" s="12">
        <f>E67*F67</f>
        <v>0</v>
      </c>
      <c r="H67" s="13"/>
      <c r="I67" s="13"/>
      <c r="J67" s="14"/>
      <c r="K67" s="2"/>
      <c r="L67" s="2"/>
      <c r="M67" s="14"/>
      <c r="N67" s="14"/>
      <c r="O67" s="14"/>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row>
    <row r="68" spans="1:256">
      <c r="A68" s="35"/>
      <c r="B68" s="5"/>
      <c r="C68" s="11"/>
      <c r="D68" s="6"/>
      <c r="E68" s="12"/>
      <c r="F68" s="12"/>
      <c r="G68" s="12"/>
    </row>
    <row r="69" spans="1:256" ht="25.5">
      <c r="A69" s="35" t="s">
        <v>101</v>
      </c>
      <c r="B69" s="5"/>
      <c r="C69" s="38" t="s">
        <v>102</v>
      </c>
      <c r="D69" s="6" t="s">
        <v>32</v>
      </c>
      <c r="E69" s="12">
        <v>58.75</v>
      </c>
      <c r="F69" s="12"/>
      <c r="G69" s="12">
        <f>SUM(F69*E69)</f>
        <v>0</v>
      </c>
    </row>
    <row r="70" spans="1:256">
      <c r="A70" s="35"/>
      <c r="B70" s="5"/>
      <c r="C70" s="11"/>
      <c r="D70" s="6"/>
      <c r="E70" s="12"/>
      <c r="F70" s="12"/>
      <c r="G70" s="12"/>
    </row>
    <row r="71" spans="1:256" ht="38.25">
      <c r="A71" s="35" t="s">
        <v>103</v>
      </c>
      <c r="B71" s="5"/>
      <c r="C71" s="38" t="s">
        <v>104</v>
      </c>
      <c r="D71" s="6" t="s">
        <v>32</v>
      </c>
      <c r="E71" s="12">
        <v>56.32</v>
      </c>
      <c r="F71" s="12"/>
      <c r="G71" s="12">
        <f>SUM(F71*E71)</f>
        <v>0</v>
      </c>
    </row>
    <row r="72" spans="1:256">
      <c r="A72" s="35"/>
      <c r="B72" s="5"/>
      <c r="C72" s="38"/>
      <c r="D72" s="6"/>
      <c r="E72" s="12"/>
      <c r="F72" s="12"/>
      <c r="G72" s="12"/>
    </row>
    <row r="73" spans="1:256" ht="38.25">
      <c r="A73" s="35" t="s">
        <v>105</v>
      </c>
      <c r="B73" s="5"/>
      <c r="C73" s="38" t="s">
        <v>106</v>
      </c>
      <c r="D73" s="6" t="s">
        <v>32</v>
      </c>
      <c r="E73" s="12">
        <v>8.5</v>
      </c>
      <c r="F73" s="12"/>
      <c r="G73" s="12">
        <f>SUM(F73*E73)</f>
        <v>0</v>
      </c>
    </row>
    <row r="74" spans="1:256">
      <c r="A74" s="35"/>
      <c r="B74" s="5"/>
      <c r="C74" s="38"/>
      <c r="D74" s="6"/>
      <c r="E74" s="12"/>
      <c r="F74" s="12"/>
      <c r="G74" s="12"/>
    </row>
    <row r="75" spans="1:256" ht="63.75">
      <c r="A75" s="35" t="s">
        <v>107</v>
      </c>
      <c r="B75" s="35"/>
      <c r="C75" s="38" t="s">
        <v>108</v>
      </c>
      <c r="D75"/>
      <c r="E75"/>
      <c r="F75"/>
      <c r="G75"/>
    </row>
    <row r="76" spans="1:256">
      <c r="A76" s="35"/>
      <c r="B76" s="35"/>
      <c r="C76" s="38" t="s">
        <v>109</v>
      </c>
      <c r="D76" s="6" t="s">
        <v>29</v>
      </c>
      <c r="E76" s="12">
        <v>2</v>
      </c>
      <c r="F76" s="12"/>
      <c r="G76" s="12">
        <f>SUM(F76*E76)</f>
        <v>0</v>
      </c>
    </row>
    <row r="77" spans="1:256">
      <c r="A77" s="35"/>
      <c r="B77" s="35"/>
      <c r="C77" s="38" t="s">
        <v>110</v>
      </c>
      <c r="D77" s="6" t="s">
        <v>29</v>
      </c>
      <c r="E77" s="12">
        <v>1</v>
      </c>
      <c r="F77" s="12"/>
      <c r="G77" s="12">
        <f>SUM(F77*E77)</f>
        <v>0</v>
      </c>
    </row>
    <row r="78" spans="1:256">
      <c r="A78" s="35"/>
      <c r="B78" s="35"/>
      <c r="C78" s="38" t="s">
        <v>111</v>
      </c>
      <c r="D78" s="6" t="s">
        <v>29</v>
      </c>
      <c r="E78" s="12">
        <v>3</v>
      </c>
      <c r="F78" s="12"/>
      <c r="G78" s="12">
        <f>SUM(F78*E78)</f>
        <v>0</v>
      </c>
    </row>
    <row r="79" spans="1:256">
      <c r="A79" s="35"/>
      <c r="B79" s="35"/>
      <c r="C79" s="38"/>
      <c r="D79" s="6"/>
      <c r="E79" s="12"/>
      <c r="F79" s="12"/>
      <c r="G79" s="12"/>
    </row>
    <row r="80" spans="1:256" ht="51">
      <c r="A80" s="35" t="s">
        <v>112</v>
      </c>
      <c r="B80" s="35"/>
      <c r="C80" s="38" t="s">
        <v>113</v>
      </c>
      <c r="D80" s="6" t="s">
        <v>29</v>
      </c>
      <c r="E80" s="12">
        <v>2</v>
      </c>
      <c r="F80" s="12"/>
      <c r="G80" s="12">
        <f>SUM(F80*E80)</f>
        <v>0</v>
      </c>
    </row>
    <row r="81" spans="1:7">
      <c r="A81" s="35"/>
      <c r="B81" s="35"/>
      <c r="C81" s="38"/>
      <c r="D81" s="6"/>
      <c r="E81" s="12"/>
      <c r="F81" s="12"/>
      <c r="G81" s="12"/>
    </row>
    <row r="82" spans="1:7" ht="89.25">
      <c r="A82" s="35" t="s">
        <v>114</v>
      </c>
      <c r="B82" s="35"/>
      <c r="C82" s="38" t="s">
        <v>115</v>
      </c>
      <c r="D82" s="6" t="s">
        <v>32</v>
      </c>
      <c r="E82" s="12">
        <f>6.5+5.8</f>
        <v>12.3</v>
      </c>
      <c r="F82" s="12"/>
      <c r="G82" s="12">
        <f>SUM(F82*E82)</f>
        <v>0</v>
      </c>
    </row>
    <row r="83" spans="1:7">
      <c r="A83" s="35"/>
      <c r="B83" s="35"/>
      <c r="C83" s="38"/>
      <c r="D83" s="6"/>
      <c r="E83" s="12"/>
      <c r="F83" s="12"/>
      <c r="G83" s="12"/>
    </row>
    <row r="84" spans="1:7" ht="38.25">
      <c r="A84" s="35" t="s">
        <v>116</v>
      </c>
      <c r="B84" s="35"/>
      <c r="C84" s="38" t="s">
        <v>117</v>
      </c>
      <c r="D84" s="6"/>
      <c r="E84" s="12"/>
      <c r="F84" s="12"/>
      <c r="G84" s="12"/>
    </row>
    <row r="85" spans="1:7">
      <c r="A85" s="35"/>
      <c r="B85" s="35"/>
      <c r="C85" s="11" t="s">
        <v>118</v>
      </c>
      <c r="D85" s="6" t="s">
        <v>29</v>
      </c>
      <c r="E85" s="12">
        <v>1</v>
      </c>
      <c r="F85" s="12"/>
      <c r="G85" s="12">
        <f>SUM(F85*E85)</f>
        <v>0</v>
      </c>
    </row>
    <row r="86" spans="1:7">
      <c r="A86" s="35"/>
      <c r="B86" s="35"/>
      <c r="C86" s="38"/>
      <c r="D86" s="6"/>
      <c r="E86" s="12"/>
      <c r="F86" s="12"/>
      <c r="G86" s="12"/>
    </row>
    <row r="87" spans="1:7" ht="76.5">
      <c r="A87" s="35" t="s">
        <v>119</v>
      </c>
      <c r="B87" s="35"/>
      <c r="C87" s="38" t="s">
        <v>120</v>
      </c>
      <c r="D87" s="6" t="s">
        <v>29</v>
      </c>
      <c r="E87" s="12">
        <v>1</v>
      </c>
      <c r="F87" s="12"/>
      <c r="G87" s="12">
        <f>SUM(F87*E87)</f>
        <v>0</v>
      </c>
    </row>
    <row r="88" spans="1:7">
      <c r="A88" s="35"/>
      <c r="B88" s="35"/>
      <c r="C88" s="38"/>
      <c r="D88" s="6"/>
      <c r="E88" s="12"/>
      <c r="F88" s="12"/>
      <c r="G88" s="12"/>
    </row>
    <row r="89" spans="1:7" ht="63.75">
      <c r="A89" s="35" t="s">
        <v>119</v>
      </c>
      <c r="B89" s="35"/>
      <c r="C89" s="38" t="s">
        <v>121</v>
      </c>
      <c r="D89" s="6" t="s">
        <v>29</v>
      </c>
      <c r="E89" s="12">
        <v>1</v>
      </c>
      <c r="F89" s="12"/>
      <c r="G89" s="12">
        <f>SUM(F89*E89)</f>
        <v>0</v>
      </c>
    </row>
    <row r="90" spans="1:7">
      <c r="A90" s="9"/>
      <c r="B90" s="10"/>
      <c r="C90" s="11"/>
      <c r="D90" s="6"/>
      <c r="E90" s="12"/>
      <c r="F90" s="12"/>
      <c r="G90" s="12"/>
    </row>
    <row r="91" spans="1:7">
      <c r="A91" s="39"/>
      <c r="B91" s="40"/>
      <c r="C91" s="41"/>
      <c r="D91" s="42"/>
      <c r="E91" s="43"/>
      <c r="F91" s="43"/>
      <c r="G91" s="43"/>
    </row>
    <row r="92" spans="1:7">
      <c r="A92" s="9"/>
      <c r="B92" s="10"/>
      <c r="C92" s="11" t="s">
        <v>19</v>
      </c>
      <c r="D92" s="6"/>
      <c r="E92" s="12"/>
      <c r="F92" s="12"/>
      <c r="G92" s="12">
        <f>SUM(G9:G91)</f>
        <v>0</v>
      </c>
    </row>
  </sheetData>
  <mergeCells count="2">
    <mergeCell ref="C4:I4"/>
    <mergeCell ref="C5:I5"/>
  </mergeCells>
  <pageMargins left="0.70000000000000007" right="0.70000000000000007" top="1.0456692913385826" bottom="1.0456692913385826" header="0.74999999999999989" footer="0.74999999999999989"/>
  <pageSetup paperSize="0" scale="101" fitToWidth="0" fitToHeight="0" pageOrder="overThenDown"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
  <sheetViews>
    <sheetView workbookViewId="0">
      <selection activeCell="F9" sqref="F9"/>
    </sheetView>
  </sheetViews>
  <sheetFormatPr defaultRowHeight="15"/>
  <cols>
    <col min="1" max="1" width="7.125" style="31" customWidth="1"/>
    <col min="2" max="2" width="7.125" style="32" customWidth="1"/>
    <col min="3" max="3" width="29.5" style="33" customWidth="1"/>
    <col min="4" max="4" width="4.75" style="2" customWidth="1"/>
    <col min="5" max="6" width="9.5" style="13" customWidth="1"/>
    <col min="7" max="7" width="13"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256">
      <c r="A1" s="9">
        <v>4</v>
      </c>
      <c r="B1" s="10"/>
      <c r="C1" s="11" t="s">
        <v>10</v>
      </c>
      <c r="D1" s="6"/>
      <c r="E1" s="12"/>
      <c r="F1" s="12"/>
      <c r="G1" s="12"/>
    </row>
    <row r="2" spans="1:256">
      <c r="A2" s="9"/>
      <c r="B2" s="10"/>
      <c r="C2" s="11"/>
      <c r="D2" s="6"/>
      <c r="E2" s="12"/>
      <c r="F2" s="12"/>
      <c r="G2" s="12"/>
    </row>
    <row r="3" spans="1:256" ht="32.25" customHeight="1">
      <c r="A3" s="9"/>
      <c r="B3" s="10"/>
      <c r="C3" s="94" t="s">
        <v>20</v>
      </c>
      <c r="D3" s="94"/>
      <c r="E3" s="94"/>
      <c r="F3" s="94"/>
      <c r="G3" s="94"/>
      <c r="H3" s="94"/>
      <c r="I3" s="94"/>
    </row>
    <row r="4" spans="1:256">
      <c r="A4" s="9"/>
      <c r="B4" s="10"/>
      <c r="C4" s="11"/>
      <c r="D4" s="6"/>
      <c r="E4" s="12"/>
      <c r="F4" s="12"/>
      <c r="G4" s="12"/>
    </row>
    <row r="5" spans="1:256">
      <c r="A5" s="9"/>
      <c r="B5" s="10"/>
      <c r="C5" s="11"/>
      <c r="D5" s="6" t="s">
        <v>23</v>
      </c>
      <c r="E5" s="12" t="s">
        <v>24</v>
      </c>
      <c r="F5" s="12" t="s">
        <v>25</v>
      </c>
      <c r="G5" s="12" t="s">
        <v>26</v>
      </c>
    </row>
    <row r="6" spans="1:256">
      <c r="A6" s="9"/>
      <c r="B6" s="10"/>
      <c r="C6" s="11"/>
      <c r="D6" s="6"/>
      <c r="E6" s="12"/>
      <c r="F6" s="12"/>
      <c r="G6" s="12"/>
    </row>
    <row r="7" spans="1:256" ht="38.25">
      <c r="A7" s="9" t="s">
        <v>122</v>
      </c>
      <c r="B7" s="10"/>
      <c r="C7" s="11" t="s">
        <v>123</v>
      </c>
      <c r="D7" s="6" t="s">
        <v>124</v>
      </c>
      <c r="E7" s="12">
        <f>2.44*0.08</f>
        <v>0.19520000000000001</v>
      </c>
      <c r="F7" s="12"/>
      <c r="G7" s="12">
        <f>SUM(F7*E7)</f>
        <v>0</v>
      </c>
    </row>
    <row r="8" spans="1:256">
      <c r="A8" s="9"/>
      <c r="B8" s="10"/>
      <c r="C8" s="11"/>
      <c r="D8" s="6"/>
      <c r="E8" s="12"/>
      <c r="F8" s="12"/>
      <c r="G8" s="12"/>
    </row>
    <row r="9" spans="1:256" s="34" customFormat="1" ht="51">
      <c r="A9" s="9" t="s">
        <v>125</v>
      </c>
      <c r="B9" s="10"/>
      <c r="C9" s="11" t="s">
        <v>126</v>
      </c>
      <c r="D9" s="6" t="s">
        <v>124</v>
      </c>
      <c r="E9" s="12">
        <f>3.48*0.08</f>
        <v>0.27839999999999998</v>
      </c>
      <c r="F9" s="12"/>
      <c r="G9" s="12">
        <f>SUM(F9*E9)</f>
        <v>0</v>
      </c>
      <c r="H9" s="13"/>
      <c r="I9" s="13"/>
      <c r="J9" s="14"/>
      <c r="K9" s="2"/>
      <c r="L9" s="2"/>
      <c r="M9" s="14"/>
      <c r="N9" s="14"/>
      <c r="O9" s="14"/>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s="34" customFormat="1">
      <c r="A10" s="15"/>
      <c r="B10" s="16"/>
      <c r="C10" s="17"/>
      <c r="D10" s="29"/>
      <c r="E10" s="18"/>
      <c r="F10" s="18"/>
      <c r="G10" s="18"/>
      <c r="H10" s="13"/>
      <c r="I10" s="13"/>
      <c r="J10" s="14"/>
      <c r="K10" s="2"/>
      <c r="L10" s="2"/>
      <c r="M10" s="14"/>
      <c r="N10" s="14"/>
      <c r="O10" s="14"/>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s="34" customFormat="1">
      <c r="A11" s="9"/>
      <c r="B11" s="10"/>
      <c r="C11" s="11"/>
      <c r="D11" s="6"/>
      <c r="E11" s="12"/>
      <c r="F11" s="12"/>
      <c r="G11" s="12"/>
      <c r="H11" s="13"/>
      <c r="I11" s="13"/>
      <c r="J11" s="14"/>
      <c r="K11" s="2"/>
      <c r="L11" s="2"/>
      <c r="M11" s="14"/>
      <c r="N11" s="14"/>
      <c r="O11" s="14"/>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s="34" customFormat="1">
      <c r="A12" s="9"/>
      <c r="B12" s="10"/>
      <c r="C12" s="11" t="s">
        <v>19</v>
      </c>
      <c r="D12" s="6"/>
      <c r="E12" s="12"/>
      <c r="F12" s="12"/>
      <c r="G12" s="12">
        <f>SUM(G7:G11)</f>
        <v>0</v>
      </c>
      <c r="H12" s="13"/>
      <c r="I12" s="13"/>
      <c r="J12" s="14"/>
      <c r="K12" s="2"/>
      <c r="L12" s="2"/>
      <c r="M12" s="14"/>
      <c r="N12" s="14"/>
      <c r="O12" s="14"/>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sheetData>
  <mergeCells count="1">
    <mergeCell ref="C3:I3"/>
  </mergeCells>
  <pageMargins left="0.70000000000000007" right="0.70000000000000007" top="1.0456692913385826" bottom="1.0456692913385826" header="0.74999999999999989" footer="0.74999999999999989"/>
  <pageSetup paperSize="0" fitToWidth="0" fitToHeight="0" pageOrder="overThenDown"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workbookViewId="0">
      <selection activeCell="C3" sqref="C3:G3"/>
    </sheetView>
  </sheetViews>
  <sheetFormatPr defaultRowHeight="15"/>
  <cols>
    <col min="1" max="1" width="7.125" style="31" customWidth="1"/>
    <col min="2" max="2" width="7.125" style="32" customWidth="1"/>
    <col min="3" max="3" width="29.5" style="33" customWidth="1"/>
    <col min="4" max="4" width="4.75" style="2" customWidth="1"/>
    <col min="5" max="7" width="9.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5" style="2" customWidth="1"/>
    <col min="257" max="1024" width="13" style="34" customWidth="1"/>
  </cols>
  <sheetData>
    <row r="1" spans="1:9">
      <c r="A1" s="9"/>
      <c r="B1" s="10"/>
      <c r="C1" s="11" t="s">
        <v>127</v>
      </c>
      <c r="D1" s="6"/>
      <c r="E1" s="12"/>
      <c r="F1" s="12"/>
      <c r="G1" s="12"/>
    </row>
    <row r="2" spans="1:9">
      <c r="A2" s="9"/>
      <c r="B2" s="10"/>
      <c r="C2" s="11"/>
      <c r="D2" s="6"/>
      <c r="E2" s="12"/>
      <c r="F2" s="12"/>
      <c r="G2" s="12"/>
    </row>
    <row r="3" spans="1:9" s="77" customFormat="1" ht="72" customHeight="1">
      <c r="A3" s="74"/>
      <c r="B3" s="75"/>
      <c r="C3" s="97" t="s">
        <v>335</v>
      </c>
      <c r="D3" s="97"/>
      <c r="E3" s="97"/>
      <c r="F3" s="97"/>
      <c r="G3" s="97"/>
      <c r="H3" s="76"/>
      <c r="I3" s="76"/>
    </row>
    <row r="4" spans="1:9" s="77" customFormat="1" ht="14.25">
      <c r="A4" s="74"/>
      <c r="B4" s="75"/>
      <c r="C4" s="96"/>
      <c r="D4" s="96"/>
      <c r="E4" s="96"/>
      <c r="F4" s="96"/>
      <c r="G4" s="96"/>
      <c r="H4" s="76"/>
      <c r="I4" s="76"/>
    </row>
    <row r="5" spans="1:9" s="77" customFormat="1" ht="37.5" customHeight="1">
      <c r="A5" s="74"/>
      <c r="B5" s="75"/>
      <c r="C5" s="97" t="s">
        <v>128</v>
      </c>
      <c r="D5" s="97"/>
      <c r="E5" s="97"/>
      <c r="F5" s="97"/>
      <c r="G5" s="97"/>
      <c r="H5" s="76"/>
      <c r="I5" s="76"/>
    </row>
    <row r="6" spans="1:9" s="77" customFormat="1" ht="14.25">
      <c r="A6" s="74"/>
      <c r="B6" s="75"/>
      <c r="C6" s="96"/>
      <c r="D6" s="96"/>
      <c r="E6" s="96"/>
      <c r="F6" s="96"/>
      <c r="G6" s="96"/>
      <c r="H6" s="76"/>
      <c r="I6" s="76"/>
    </row>
    <row r="7" spans="1:9" s="77" customFormat="1" ht="38.25" customHeight="1">
      <c r="A7" s="74"/>
      <c r="B7" s="75"/>
      <c r="C7" s="97" t="s">
        <v>129</v>
      </c>
      <c r="D7" s="97"/>
      <c r="E7" s="97"/>
      <c r="F7" s="97"/>
      <c r="G7" s="97"/>
      <c r="H7" s="76"/>
      <c r="I7" s="76"/>
    </row>
    <row r="8" spans="1:9" s="77" customFormat="1">
      <c r="A8" s="74"/>
      <c r="B8" s="75"/>
      <c r="C8" s="96"/>
      <c r="D8" s="96"/>
      <c r="E8" s="96"/>
      <c r="F8" s="96"/>
      <c r="G8" s="96"/>
      <c r="H8" s="78"/>
      <c r="I8" s="78"/>
    </row>
    <row r="9" spans="1:9" s="77" customFormat="1" ht="27.75" customHeight="1">
      <c r="A9" s="74"/>
      <c r="B9" s="75"/>
      <c r="C9" s="94" t="s">
        <v>130</v>
      </c>
      <c r="D9" s="94"/>
      <c r="E9" s="94"/>
      <c r="F9" s="94"/>
      <c r="G9" s="94"/>
      <c r="H9" s="78"/>
      <c r="I9" s="78"/>
    </row>
    <row r="10" spans="1:9" s="77" customFormat="1">
      <c r="A10" s="74"/>
      <c r="B10" s="75"/>
      <c r="C10" s="96"/>
      <c r="D10" s="96"/>
      <c r="E10" s="96"/>
      <c r="F10" s="96"/>
      <c r="G10" s="96"/>
      <c r="H10" s="78"/>
      <c r="I10" s="78"/>
    </row>
    <row r="11" spans="1:9" s="77" customFormat="1" ht="41.25" customHeight="1">
      <c r="A11" s="76"/>
      <c r="B11" s="76"/>
      <c r="C11" s="97" t="s">
        <v>131</v>
      </c>
      <c r="D11" s="97"/>
      <c r="E11" s="97"/>
      <c r="F11" s="97"/>
      <c r="G11" s="97"/>
      <c r="H11" s="78"/>
      <c r="I11" s="78"/>
    </row>
    <row r="12" spans="1:9" s="77" customFormat="1">
      <c r="A12" s="76"/>
      <c r="B12" s="76"/>
      <c r="C12" s="96"/>
      <c r="D12" s="96"/>
      <c r="E12" s="96"/>
      <c r="F12" s="96"/>
      <c r="G12" s="96"/>
      <c r="H12" s="79"/>
      <c r="I12" s="78"/>
    </row>
    <row r="13" spans="1:9" s="77" customFormat="1" ht="131.25" customHeight="1">
      <c r="A13" s="76"/>
      <c r="B13" s="76"/>
      <c r="C13" s="97" t="s">
        <v>132</v>
      </c>
      <c r="D13" s="97"/>
      <c r="E13" s="97"/>
      <c r="F13" s="97"/>
      <c r="G13" s="97"/>
      <c r="H13" s="79"/>
      <c r="I13" s="78"/>
    </row>
    <row r="14" spans="1:9">
      <c r="A14" s="34"/>
      <c r="B14" s="34"/>
      <c r="C14" s="34"/>
      <c r="D14" s="34"/>
      <c r="E14" s="34"/>
      <c r="F14" s="34"/>
      <c r="G14" s="34"/>
    </row>
    <row r="15" spans="1:9">
      <c r="A15" s="9"/>
      <c r="B15" s="10"/>
      <c r="C15" s="11"/>
      <c r="D15" s="6"/>
      <c r="E15" s="12"/>
      <c r="F15" s="12"/>
      <c r="G15" s="12"/>
    </row>
  </sheetData>
  <mergeCells count="11">
    <mergeCell ref="C9:G9"/>
    <mergeCell ref="C10:G10"/>
    <mergeCell ref="C11:G11"/>
    <mergeCell ref="C12:G12"/>
    <mergeCell ref="C13:G13"/>
    <mergeCell ref="C8:G8"/>
    <mergeCell ref="C3:G3"/>
    <mergeCell ref="C4:G4"/>
    <mergeCell ref="C5:G5"/>
    <mergeCell ref="C6:G6"/>
    <mergeCell ref="C7:G7"/>
  </mergeCells>
  <pageMargins left="0.70000000000000007" right="0.70000000000000007" top="1.0456692913385826" bottom="1.0456692913385826" header="0.74999999999999989" footer="0.74999999999999989"/>
  <pageSetup paperSize="0" fitToWidth="0" fitToHeight="0" pageOrder="overThenDown" orientation="portrait" horizontalDpi="0" verticalDpi="0" copies="0"/>
  <headerFooter alignWithMargins="0"/>
  <colBreaks count="1" manualBreakCount="1">
    <brk id="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3"/>
  <sheetViews>
    <sheetView workbookViewId="0">
      <selection activeCell="C7" sqref="C7:G7"/>
    </sheetView>
  </sheetViews>
  <sheetFormatPr defaultRowHeight="14.25"/>
  <cols>
    <col min="1" max="1" width="7.125" style="44" customWidth="1"/>
    <col min="2" max="2" width="7.125" style="45" customWidth="1"/>
    <col min="3" max="3" width="29.5" style="46" customWidth="1"/>
    <col min="4" max="4" width="4.75" style="47" customWidth="1"/>
    <col min="5" max="5" width="9.5" style="48" customWidth="1"/>
    <col min="6" max="6" width="9" style="48" customWidth="1"/>
    <col min="7" max="7" width="11.75" style="48" customWidth="1"/>
    <col min="8" max="8" width="5.375" style="48" customWidth="1"/>
    <col min="9" max="9" width="13.875" style="48" customWidth="1"/>
    <col min="10" max="10" width="8.25" style="49" customWidth="1"/>
    <col min="11" max="11" width="11.375" style="47" customWidth="1"/>
    <col min="12" max="12" width="3.375" style="47" customWidth="1"/>
    <col min="13" max="13" width="8" style="49" customWidth="1"/>
    <col min="14" max="14" width="8.375" style="49" customWidth="1"/>
    <col min="15" max="15" width="8.25" style="49" customWidth="1"/>
    <col min="16" max="16" width="13.875" style="47" customWidth="1"/>
    <col min="17" max="256" width="8.5" style="47" customWidth="1"/>
    <col min="257" max="1024" width="13" style="50" customWidth="1"/>
  </cols>
  <sheetData>
    <row r="1" spans="1:9">
      <c r="A1" s="44">
        <v>4</v>
      </c>
      <c r="C1" s="46" t="s">
        <v>11</v>
      </c>
    </row>
    <row r="3" spans="1:9" s="83" customFormat="1" ht="33.75" customHeight="1">
      <c r="A3" s="80"/>
      <c r="B3" s="81"/>
      <c r="C3" s="98" t="s">
        <v>20</v>
      </c>
      <c r="D3" s="98"/>
      <c r="E3" s="98"/>
      <c r="F3" s="98"/>
      <c r="G3" s="98"/>
      <c r="H3" s="98"/>
      <c r="I3" s="98"/>
    </row>
    <row r="4" spans="1:9" s="83" customFormat="1" ht="54" customHeight="1">
      <c r="A4" s="80"/>
      <c r="B4" s="81"/>
      <c r="C4" s="98" t="s">
        <v>133</v>
      </c>
      <c r="D4" s="98"/>
      <c r="E4" s="98"/>
      <c r="F4" s="98"/>
      <c r="G4" s="98"/>
      <c r="H4" s="98"/>
      <c r="I4" s="98"/>
    </row>
    <row r="5" spans="1:9" s="83" customFormat="1" ht="40.5" customHeight="1">
      <c r="A5" s="80"/>
      <c r="B5" s="81"/>
      <c r="C5" s="98" t="s">
        <v>134</v>
      </c>
      <c r="D5" s="98"/>
      <c r="E5" s="98"/>
      <c r="F5" s="98"/>
      <c r="G5" s="98"/>
      <c r="H5" s="98"/>
      <c r="I5" s="98"/>
    </row>
    <row r="6" spans="1:9" s="83" customFormat="1" ht="42" customHeight="1">
      <c r="A6" s="80"/>
      <c r="B6" s="81"/>
      <c r="C6" s="98" t="s">
        <v>135</v>
      </c>
      <c r="D6" s="98"/>
      <c r="E6" s="98"/>
      <c r="F6" s="98"/>
      <c r="G6" s="98"/>
      <c r="H6" s="82"/>
      <c r="I6" s="82"/>
    </row>
    <row r="7" spans="1:9" s="83" customFormat="1" ht="16.5" customHeight="1">
      <c r="A7" s="80"/>
      <c r="B7" s="81"/>
      <c r="C7" s="98" t="s">
        <v>136</v>
      </c>
      <c r="D7" s="98"/>
      <c r="E7" s="98"/>
      <c r="F7" s="98"/>
      <c r="G7" s="98"/>
      <c r="H7" s="82"/>
      <c r="I7" s="82"/>
    </row>
    <row r="8" spans="1:9" s="83" customFormat="1" ht="27.75" customHeight="1">
      <c r="A8" s="80"/>
      <c r="B8" s="81"/>
      <c r="C8" s="98" t="s">
        <v>336</v>
      </c>
      <c r="D8" s="98"/>
      <c r="E8" s="98"/>
      <c r="F8" s="98"/>
      <c r="G8" s="98"/>
      <c r="H8" s="98"/>
      <c r="I8" s="98"/>
    </row>
    <row r="9" spans="1:9" s="83" customFormat="1" ht="15.75" customHeight="1">
      <c r="A9" s="80"/>
      <c r="B9" s="81"/>
      <c r="C9" s="98" t="s">
        <v>137</v>
      </c>
      <c r="D9" s="98"/>
      <c r="E9" s="98"/>
      <c r="F9" s="98"/>
      <c r="G9" s="98"/>
      <c r="H9" s="98"/>
      <c r="I9" s="98"/>
    </row>
    <row r="10" spans="1:9">
      <c r="C10" s="51"/>
    </row>
    <row r="11" spans="1:9">
      <c r="C11" s="51"/>
      <c r="D11" s="47" t="s">
        <v>23</v>
      </c>
      <c r="E11" s="48" t="s">
        <v>24</v>
      </c>
      <c r="F11" s="48" t="s">
        <v>25</v>
      </c>
      <c r="G11" s="48" t="s">
        <v>26</v>
      </c>
    </row>
    <row r="13" spans="1:9" ht="204">
      <c r="A13" s="44" t="s">
        <v>138</v>
      </c>
      <c r="C13" s="46" t="s">
        <v>139</v>
      </c>
      <c r="F13" s="50"/>
    </row>
    <row r="14" spans="1:9">
      <c r="F14" s="50"/>
    </row>
    <row r="15" spans="1:9" ht="38.25">
      <c r="C15" s="46" t="s">
        <v>140</v>
      </c>
      <c r="D15" s="47" t="s">
        <v>32</v>
      </c>
      <c r="E15" s="48">
        <f>4.07*1.1</f>
        <v>4.4770000000000003</v>
      </c>
      <c r="G15" s="48">
        <f>SUM(F15*E15)</f>
        <v>0</v>
      </c>
      <c r="I15" s="52" t="s">
        <v>141</v>
      </c>
    </row>
    <row r="16" spans="1:9">
      <c r="C16" s="53"/>
    </row>
    <row r="17" spans="1:9" ht="25.5">
      <c r="C17" s="46" t="s">
        <v>142</v>
      </c>
      <c r="D17" s="47" t="s">
        <v>32</v>
      </c>
      <c r="E17" s="48">
        <f>1.4*4.07</f>
        <v>5.6980000000000004</v>
      </c>
      <c r="G17" s="48">
        <f>SUM(F17*E17)</f>
        <v>0</v>
      </c>
      <c r="I17" s="52" t="s">
        <v>143</v>
      </c>
    </row>
    <row r="18" spans="1:9">
      <c r="C18" s="53"/>
    </row>
    <row r="19" spans="1:9" ht="38.25">
      <c r="C19" s="46" t="s">
        <v>144</v>
      </c>
      <c r="D19" s="47" t="s">
        <v>32</v>
      </c>
      <c r="E19" s="48">
        <f>2*4.07-0.7*2.6</f>
        <v>6.32</v>
      </c>
      <c r="G19" s="48">
        <f>SUM(F19*E19)</f>
        <v>0</v>
      </c>
      <c r="I19" s="52" t="s">
        <v>145</v>
      </c>
    </row>
    <row r="20" spans="1:9">
      <c r="C20" s="53"/>
    </row>
    <row r="21" spans="1:9" ht="242.25">
      <c r="A21" s="44" t="s">
        <v>146</v>
      </c>
      <c r="C21" s="46" t="s">
        <v>147</v>
      </c>
      <c r="D21" s="50"/>
      <c r="E21" s="50"/>
      <c r="F21" s="50"/>
      <c r="G21" s="50"/>
    </row>
    <row r="22" spans="1:9">
      <c r="D22" s="50"/>
      <c r="E22" s="50"/>
      <c r="F22" s="50"/>
      <c r="G22" s="50"/>
    </row>
    <row r="23" spans="1:9" ht="63.75">
      <c r="C23" s="46" t="s">
        <v>148</v>
      </c>
    </row>
    <row r="24" spans="1:9">
      <c r="C24" s="53"/>
    </row>
    <row r="25" spans="1:9">
      <c r="C25" s="46" t="s">
        <v>149</v>
      </c>
      <c r="D25" s="47" t="s">
        <v>32</v>
      </c>
      <c r="E25" s="48">
        <f>(5.32+2.21+1.57+0.95)*2.9+2</f>
        <v>31.144999999999996</v>
      </c>
      <c r="G25" s="48">
        <f>SUM(F25*E25)</f>
        <v>0</v>
      </c>
    </row>
    <row r="26" spans="1:9">
      <c r="C26" s="46" t="s">
        <v>150</v>
      </c>
      <c r="D26" s="47" t="s">
        <v>32</v>
      </c>
      <c r="E26" s="48">
        <f>(4.98+4.15)*2.9</f>
        <v>26.477</v>
      </c>
      <c r="G26" s="48">
        <f>SUM(F26*E26)</f>
        <v>0</v>
      </c>
    </row>
    <row r="27" spans="1:9">
      <c r="C27" s="53"/>
    </row>
    <row r="28" spans="1:9" ht="51">
      <c r="C28" s="46" t="s">
        <v>151</v>
      </c>
    </row>
    <row r="29" spans="1:9">
      <c r="C29" s="53"/>
    </row>
    <row r="30" spans="1:9">
      <c r="C30" s="46" t="s">
        <v>149</v>
      </c>
      <c r="D30" s="47" t="s">
        <v>32</v>
      </c>
      <c r="E30" s="48">
        <f>0.87*2.9</f>
        <v>2.5230000000000001</v>
      </c>
      <c r="G30" s="48">
        <f>SUM(F30*E30)</f>
        <v>0</v>
      </c>
    </row>
    <row r="31" spans="1:9">
      <c r="C31" s="53"/>
    </row>
    <row r="32" spans="1:9" ht="204">
      <c r="A32" s="44" t="s">
        <v>152</v>
      </c>
      <c r="C32" s="46" t="s">
        <v>153</v>
      </c>
    </row>
    <row r="33" spans="1:9" ht="25.5">
      <c r="C33" s="53" t="s">
        <v>154</v>
      </c>
      <c r="D33" s="47" t="s">
        <v>32</v>
      </c>
      <c r="E33" s="48">
        <f>0.87*4.07+0.81*0.9+1.1*1.7+0.1*2.6</f>
        <v>6.3998999999999997</v>
      </c>
      <c r="G33" s="48">
        <f>SUM(F33*E33)</f>
        <v>0</v>
      </c>
      <c r="I33" s="52" t="s">
        <v>155</v>
      </c>
    </row>
    <row r="34" spans="1:9">
      <c r="C34" s="53"/>
    </row>
    <row r="35" spans="1:9" ht="178.5">
      <c r="A35" s="44" t="s">
        <v>156</v>
      </c>
      <c r="C35" s="46" t="s">
        <v>157</v>
      </c>
    </row>
    <row r="37" spans="1:9" ht="76.5">
      <c r="C37" s="46" t="s">
        <v>158</v>
      </c>
    </row>
    <row r="38" spans="1:9">
      <c r="C38" s="53" t="s">
        <v>159</v>
      </c>
      <c r="D38" s="47" t="s">
        <v>32</v>
      </c>
      <c r="E38" s="48">
        <f>1.4*4.07+1.1*4.07</f>
        <v>10.175000000000001</v>
      </c>
      <c r="G38" s="48">
        <f>SUM(F38*E38)</f>
        <v>0</v>
      </c>
      <c r="I38" s="52" t="s">
        <v>160</v>
      </c>
    </row>
    <row r="39" spans="1:9">
      <c r="C39" s="53"/>
    </row>
    <row r="40" spans="1:9" ht="76.5">
      <c r="C40" s="46" t="s">
        <v>161</v>
      </c>
    </row>
    <row r="41" spans="1:9">
      <c r="C41" s="53" t="s">
        <v>159</v>
      </c>
      <c r="D41" s="47" t="s">
        <v>32</v>
      </c>
      <c r="E41" s="48">
        <f>4.07*1.1</f>
        <v>4.4770000000000003</v>
      </c>
      <c r="G41" s="48">
        <f>SUM(F41*E41)</f>
        <v>0</v>
      </c>
      <c r="I41" s="52" t="s">
        <v>162</v>
      </c>
    </row>
    <row r="43" spans="1:9" ht="293.25">
      <c r="A43" s="44" t="s">
        <v>163</v>
      </c>
      <c r="C43" s="46" t="s">
        <v>164</v>
      </c>
      <c r="D43" s="47" t="s">
        <v>124</v>
      </c>
      <c r="E43" s="48">
        <f>9.44</f>
        <v>9.44</v>
      </c>
      <c r="G43" s="48">
        <f>SUM(F43*E43)</f>
        <v>0</v>
      </c>
    </row>
    <row r="45" spans="1:9" ht="153">
      <c r="A45" s="44" t="s">
        <v>165</v>
      </c>
      <c r="C45" s="46" t="s">
        <v>166</v>
      </c>
      <c r="D45" s="47" t="s">
        <v>124</v>
      </c>
      <c r="E45" s="48">
        <f>43.82</f>
        <v>43.82</v>
      </c>
      <c r="G45" s="48">
        <f>SUM(F45*E45)</f>
        <v>0</v>
      </c>
    </row>
    <row r="47" spans="1:9" ht="38.25">
      <c r="A47" s="44" t="s">
        <v>167</v>
      </c>
      <c r="C47" s="54" t="s">
        <v>168</v>
      </c>
    </row>
    <row r="48" spans="1:9">
      <c r="C48" s="54" t="s">
        <v>169</v>
      </c>
      <c r="D48" s="47" t="s">
        <v>29</v>
      </c>
      <c r="E48" s="48">
        <v>3</v>
      </c>
      <c r="G48" s="48">
        <f>SUM(F48*E48)</f>
        <v>0</v>
      </c>
    </row>
    <row r="49" spans="1:7">
      <c r="C49" s="54" t="s">
        <v>170</v>
      </c>
      <c r="D49" s="47" t="s">
        <v>29</v>
      </c>
      <c r="E49" s="48">
        <v>3</v>
      </c>
      <c r="G49" s="48">
        <f>SUM(F49*E49)</f>
        <v>0</v>
      </c>
    </row>
    <row r="50" spans="1:7">
      <c r="C50" s="54"/>
    </row>
    <row r="51" spans="1:7">
      <c r="A51" s="55"/>
      <c r="B51" s="56"/>
      <c r="C51" s="57"/>
      <c r="D51" s="58"/>
      <c r="E51" s="59"/>
      <c r="F51" s="59"/>
      <c r="G51" s="59"/>
    </row>
    <row r="53" spans="1:7">
      <c r="C53" s="46" t="s">
        <v>19</v>
      </c>
      <c r="G53" s="48">
        <f>SUM(G13:G52)</f>
        <v>0</v>
      </c>
    </row>
  </sheetData>
  <mergeCells count="7">
    <mergeCell ref="C9:I9"/>
    <mergeCell ref="C3:I3"/>
    <mergeCell ref="C4:I4"/>
    <mergeCell ref="C5:I5"/>
    <mergeCell ref="C6:G6"/>
    <mergeCell ref="C7:G7"/>
    <mergeCell ref="C8:I8"/>
  </mergeCells>
  <pageMargins left="0.70000000000000007" right="0.70000000000000007" top="1.0456692913385826" bottom="1.0456692913385826" header="0.74999999999999989" footer="0.74999999999999989"/>
  <pageSetup paperSize="0" fitToWidth="0" fitToHeight="0" pageOrder="overThenDown" orientation="portrait" horizontalDpi="0" verticalDpi="0" copies="0"/>
  <headerFooter alignWithMargins="0"/>
  <colBreaks count="1" manualBreakCount="1">
    <brk id="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
  <sheetViews>
    <sheetView topLeftCell="A7" workbookViewId="0">
      <selection activeCell="C12" sqref="C12"/>
    </sheetView>
  </sheetViews>
  <sheetFormatPr defaultRowHeight="15"/>
  <cols>
    <col min="1" max="1" width="7.125" style="31" customWidth="1"/>
    <col min="2" max="2" width="7.125" style="32" customWidth="1"/>
    <col min="3" max="3" width="29.5" style="33" customWidth="1"/>
    <col min="4" max="4" width="4.75" style="2" customWidth="1"/>
    <col min="5" max="6" width="9.5" style="13" customWidth="1"/>
    <col min="7" max="7" width="12.62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4" width="13" customWidth="1"/>
  </cols>
  <sheetData>
    <row r="1" spans="1:10">
      <c r="A1" s="9">
        <v>5</v>
      </c>
      <c r="B1" s="10"/>
      <c r="C1" s="11" t="s">
        <v>12</v>
      </c>
      <c r="D1" s="6"/>
      <c r="E1" s="12"/>
      <c r="F1" s="12"/>
      <c r="G1" s="12"/>
    </row>
    <row r="2" spans="1:10">
      <c r="A2" s="9"/>
      <c r="B2" s="10"/>
      <c r="C2" s="11"/>
      <c r="D2" s="6"/>
      <c r="E2" s="12"/>
      <c r="F2" s="12"/>
      <c r="G2" s="12"/>
    </row>
    <row r="3" spans="1:10" ht="34.5" customHeight="1">
      <c r="A3" s="9"/>
      <c r="B3" s="10"/>
      <c r="C3" s="99" t="s">
        <v>171</v>
      </c>
      <c r="D3" s="99"/>
      <c r="E3" s="99"/>
      <c r="F3" s="99"/>
      <c r="G3" s="99"/>
    </row>
    <row r="4" spans="1:10" ht="69" customHeight="1">
      <c r="A4" s="9"/>
      <c r="B4" s="10"/>
      <c r="C4" s="99" t="s">
        <v>172</v>
      </c>
      <c r="D4" s="99"/>
      <c r="E4" s="99"/>
      <c r="F4" s="99"/>
      <c r="G4" s="99"/>
    </row>
    <row r="5" spans="1:10">
      <c r="A5" s="9"/>
      <c r="B5" s="10"/>
      <c r="C5" s="60"/>
      <c r="D5" s="6"/>
      <c r="E5" s="12"/>
      <c r="F5" s="12"/>
      <c r="G5" s="12"/>
    </row>
    <row r="6" spans="1:10">
      <c r="A6" s="9"/>
      <c r="B6" s="10"/>
      <c r="C6" s="5"/>
      <c r="D6" s="6" t="s">
        <v>23</v>
      </c>
      <c r="E6" s="12" t="s">
        <v>24</v>
      </c>
      <c r="F6" s="12" t="s">
        <v>25</v>
      </c>
      <c r="G6" s="12" t="s">
        <v>26</v>
      </c>
      <c r="H6"/>
      <c r="I6"/>
      <c r="J6"/>
    </row>
    <row r="7" spans="1:10">
      <c r="A7" s="9"/>
      <c r="B7" s="10"/>
      <c r="C7" s="11"/>
      <c r="D7" s="6"/>
      <c r="E7" s="12"/>
      <c r="F7" s="12"/>
      <c r="G7" s="12"/>
    </row>
    <row r="8" spans="1:10" ht="204">
      <c r="A8" s="9" t="s">
        <v>173</v>
      </c>
      <c r="B8" s="10"/>
      <c r="C8" s="61" t="s">
        <v>337</v>
      </c>
      <c r="D8" s="6" t="s">
        <v>32</v>
      </c>
      <c r="E8" s="12">
        <f>6.63+1.93+4.64+40.46+2.8</f>
        <v>56.459999999999994</v>
      </c>
      <c r="F8" s="12"/>
      <c r="G8" s="12">
        <f>SUM(F8*E8)</f>
        <v>0</v>
      </c>
    </row>
    <row r="9" spans="1:10">
      <c r="A9" s="9"/>
      <c r="B9" s="10"/>
      <c r="C9" s="61"/>
      <c r="D9" s="6"/>
      <c r="E9" s="12"/>
      <c r="F9" s="12"/>
      <c r="G9" s="12"/>
    </row>
    <row r="10" spans="1:10" ht="204">
      <c r="A10" s="9" t="s">
        <v>174</v>
      </c>
      <c r="B10" s="10"/>
      <c r="C10" s="61" t="s">
        <v>338</v>
      </c>
      <c r="D10" s="6" t="s">
        <v>32</v>
      </c>
      <c r="E10" s="12">
        <f>1.62*1.5+3.3*1.5</f>
        <v>7.379999999999999</v>
      </c>
      <c r="F10" s="12"/>
      <c r="G10" s="12">
        <f>SUM(F10*E10)</f>
        <v>0</v>
      </c>
    </row>
    <row r="11" spans="1:10">
      <c r="A11" s="9"/>
      <c r="B11" s="10"/>
      <c r="C11" s="61"/>
      <c r="D11" s="6"/>
      <c r="E11" s="12"/>
      <c r="F11" s="12"/>
      <c r="G11" s="12"/>
    </row>
    <row r="12" spans="1:10" ht="63.75">
      <c r="A12" s="9" t="s">
        <v>175</v>
      </c>
      <c r="B12" s="10"/>
      <c r="C12" s="61" t="s">
        <v>176</v>
      </c>
      <c r="D12" s="6" t="s">
        <v>32</v>
      </c>
      <c r="E12" s="12">
        <f>1.93</f>
        <v>1.93</v>
      </c>
      <c r="F12" s="12"/>
      <c r="G12" s="12">
        <f>SUM(F12*E12)</f>
        <v>0</v>
      </c>
    </row>
    <row r="13" spans="1:10">
      <c r="A13" s="9"/>
      <c r="B13" s="10"/>
      <c r="C13" s="61"/>
      <c r="D13" s="6"/>
      <c r="E13" s="12"/>
      <c r="F13" s="12"/>
      <c r="G13" s="12"/>
    </row>
    <row r="14" spans="1:10">
      <c r="A14" s="15"/>
      <c r="B14" s="16"/>
      <c r="C14" s="17"/>
      <c r="D14" s="29"/>
      <c r="E14" s="18"/>
      <c r="F14" s="18"/>
      <c r="G14" s="18"/>
    </row>
    <row r="15" spans="1:10">
      <c r="A15" s="9"/>
      <c r="B15" s="10"/>
      <c r="C15" s="11"/>
      <c r="D15" s="6"/>
      <c r="E15" s="12"/>
      <c r="F15" s="12"/>
      <c r="G15" s="12"/>
    </row>
    <row r="16" spans="1:10">
      <c r="A16" s="9"/>
      <c r="B16" s="10"/>
      <c r="C16" s="11" t="s">
        <v>19</v>
      </c>
      <c r="D16" s="6"/>
      <c r="E16" s="12"/>
      <c r="F16" s="12"/>
      <c r="G16" s="12">
        <f>SUM(G8:G15)</f>
        <v>0</v>
      </c>
    </row>
    <row r="17" spans="1:7">
      <c r="A17" s="9"/>
      <c r="B17" s="10"/>
      <c r="C17" s="11"/>
      <c r="D17" s="6"/>
      <c r="E17" s="12"/>
      <c r="F17" s="12"/>
      <c r="G17" s="12"/>
    </row>
  </sheetData>
  <mergeCells count="2">
    <mergeCell ref="C3:G3"/>
    <mergeCell ref="C4:G4"/>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
  <sheetViews>
    <sheetView workbookViewId="0">
      <selection activeCell="F14" sqref="F14"/>
    </sheetView>
  </sheetViews>
  <sheetFormatPr defaultRowHeight="15"/>
  <cols>
    <col min="1" max="1" width="7.125" style="31" customWidth="1"/>
    <col min="2" max="2" width="7.125" style="32" customWidth="1"/>
    <col min="3" max="3" width="29.5" style="33" customWidth="1"/>
    <col min="4" max="4" width="4.75" style="2" customWidth="1"/>
    <col min="5" max="6" width="9.5" style="13" customWidth="1"/>
    <col min="7" max="7" width="13.62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15">
      <c r="A1" s="9">
        <v>6</v>
      </c>
      <c r="B1" s="10"/>
      <c r="C1" s="11" t="s">
        <v>13</v>
      </c>
      <c r="D1" s="6"/>
      <c r="E1" s="12"/>
      <c r="F1" s="12"/>
      <c r="G1" s="12"/>
    </row>
    <row r="2" spans="1:15">
      <c r="A2" s="9"/>
      <c r="B2" s="10"/>
      <c r="C2" s="11"/>
      <c r="D2" s="6"/>
      <c r="E2" s="12"/>
      <c r="F2" s="12"/>
      <c r="G2" s="12"/>
    </row>
    <row r="3" spans="1:15" ht="39" customHeight="1">
      <c r="A3" s="9"/>
      <c r="B3" s="10"/>
      <c r="C3" s="100" t="s">
        <v>171</v>
      </c>
      <c r="D3" s="100"/>
      <c r="E3" s="100"/>
      <c r="F3" s="100"/>
      <c r="G3" s="100"/>
    </row>
    <row r="4" spans="1:15">
      <c r="A4" s="9"/>
      <c r="B4" s="10"/>
      <c r="C4" s="61"/>
      <c r="D4" s="6"/>
      <c r="E4" s="12"/>
      <c r="F4" s="12"/>
      <c r="G4" s="12"/>
    </row>
    <row r="5" spans="1:15">
      <c r="A5" s="9"/>
      <c r="B5" s="10"/>
      <c r="C5" s="11"/>
      <c r="D5" s="6" t="s">
        <v>23</v>
      </c>
      <c r="E5" s="12" t="s">
        <v>24</v>
      </c>
      <c r="F5" s="12" t="s">
        <v>25</v>
      </c>
      <c r="G5" s="12" t="s">
        <v>26</v>
      </c>
    </row>
    <row r="6" spans="1:15">
      <c r="A6" s="9"/>
      <c r="B6" s="10"/>
      <c r="C6" s="11"/>
      <c r="D6" s="6"/>
      <c r="E6" s="12"/>
      <c r="F6" s="12"/>
      <c r="G6" s="12"/>
    </row>
    <row r="7" spans="1:15" s="2" customFormat="1" ht="267.75">
      <c r="A7" s="9" t="s">
        <v>177</v>
      </c>
      <c r="B7" s="10"/>
      <c r="C7" s="62" t="s">
        <v>178</v>
      </c>
      <c r="D7" s="5"/>
      <c r="E7" s="5"/>
      <c r="F7" s="5"/>
      <c r="G7" s="5"/>
      <c r="H7" s="13"/>
      <c r="I7" s="13"/>
      <c r="J7" s="14"/>
      <c r="M7" s="14"/>
      <c r="N7" s="14"/>
      <c r="O7" s="14"/>
    </row>
    <row r="8" spans="1:15" s="2" customFormat="1">
      <c r="A8" s="9"/>
      <c r="B8" s="10"/>
      <c r="C8" s="63" t="s">
        <v>179</v>
      </c>
      <c r="D8" s="6" t="s">
        <v>32</v>
      </c>
      <c r="E8" s="12">
        <f>(4.58+2.04+1.55)*2.7+(0.5+1.24+4.11)*2.7+1.1+1.1*0.8+1.93*2.7+(13.39+1.57+4.13+0.95)*3+1+1.1</f>
        <v>107.26499999999999</v>
      </c>
      <c r="F8" s="12"/>
      <c r="G8" s="12">
        <f>SUM(F8*E8)</f>
        <v>0</v>
      </c>
      <c r="H8" s="13"/>
      <c r="I8" s="13"/>
      <c r="J8" s="14"/>
      <c r="M8" s="14"/>
      <c r="N8" s="14"/>
      <c r="O8" s="14"/>
    </row>
    <row r="9" spans="1:15" s="2" customFormat="1">
      <c r="A9" s="9"/>
      <c r="B9" s="10"/>
      <c r="C9" s="63" t="s">
        <v>180</v>
      </c>
      <c r="D9" s="6" t="s">
        <v>32</v>
      </c>
      <c r="E9" s="12">
        <f>8.21*2.9+(3.58+2.64+3.58+4)*2.6+(0.92+0.55)*2.7</f>
        <v>63.658000000000008</v>
      </c>
      <c r="F9" s="12"/>
      <c r="G9" s="12">
        <f>SUM(F9*E9)</f>
        <v>0</v>
      </c>
      <c r="H9" s="13"/>
      <c r="I9" s="13"/>
      <c r="J9" s="14"/>
      <c r="M9" s="14"/>
      <c r="N9" s="14"/>
      <c r="O9" s="14"/>
    </row>
    <row r="10" spans="1:15" s="2" customFormat="1">
      <c r="A10" s="9"/>
      <c r="B10" s="10"/>
      <c r="C10" s="11"/>
      <c r="D10" s="6"/>
      <c r="E10" s="12"/>
      <c r="F10" s="12"/>
      <c r="G10" s="12"/>
      <c r="H10" s="13"/>
      <c r="I10" s="13"/>
      <c r="J10" s="14"/>
      <c r="M10" s="14"/>
      <c r="N10" s="14"/>
      <c r="O10" s="14"/>
    </row>
    <row r="11" spans="1:15" s="2" customFormat="1" ht="267.75">
      <c r="A11" s="9" t="s">
        <v>181</v>
      </c>
      <c r="B11" s="10"/>
      <c r="C11" s="62" t="s">
        <v>182</v>
      </c>
      <c r="D11" s="6" t="s">
        <v>32</v>
      </c>
      <c r="E11" s="12">
        <f>43.82</f>
        <v>43.82</v>
      </c>
      <c r="F11" s="12"/>
      <c r="G11" s="12">
        <f>SUM(F11*E11)</f>
        <v>0</v>
      </c>
      <c r="H11" s="13"/>
      <c r="I11" s="13"/>
      <c r="J11" s="14"/>
      <c r="M11" s="14"/>
      <c r="N11" s="14"/>
      <c r="O11" s="14"/>
    </row>
    <row r="12" spans="1:15" s="2" customFormat="1">
      <c r="A12" s="9"/>
      <c r="B12" s="10"/>
      <c r="C12" s="11"/>
      <c r="D12" s="6"/>
      <c r="E12" s="12"/>
      <c r="F12" s="12"/>
      <c r="G12" s="12"/>
      <c r="H12" s="13"/>
      <c r="I12" s="13"/>
      <c r="J12" s="14"/>
      <c r="M12" s="14"/>
      <c r="N12" s="14"/>
      <c r="O12" s="14"/>
    </row>
    <row r="13" spans="1:15" s="2" customFormat="1">
      <c r="A13" s="15"/>
      <c r="B13" s="16"/>
      <c r="C13" s="17"/>
      <c r="D13" s="29"/>
      <c r="E13" s="18"/>
      <c r="F13" s="18"/>
      <c r="G13" s="64"/>
      <c r="H13" s="13"/>
      <c r="I13" s="13"/>
      <c r="J13" s="14"/>
      <c r="M13" s="14"/>
      <c r="N13" s="14"/>
      <c r="O13" s="14"/>
    </row>
    <row r="14" spans="1:15" s="2" customFormat="1">
      <c r="A14" s="9"/>
      <c r="B14" s="10"/>
      <c r="C14" s="11"/>
      <c r="D14" s="6"/>
      <c r="E14" s="12"/>
      <c r="F14" s="12"/>
      <c r="G14" s="12"/>
      <c r="H14" s="13"/>
      <c r="I14" s="13"/>
      <c r="J14" s="14"/>
      <c r="M14" s="14"/>
      <c r="N14" s="14"/>
      <c r="O14" s="14"/>
    </row>
    <row r="15" spans="1:15" s="2" customFormat="1">
      <c r="A15" s="9"/>
      <c r="B15" s="10"/>
      <c r="C15" s="11" t="s">
        <v>19</v>
      </c>
      <c r="D15" s="6"/>
      <c r="E15" s="12"/>
      <c r="F15" s="12"/>
      <c r="G15" s="12">
        <f>SUM(G8:G11)</f>
        <v>0</v>
      </c>
      <c r="H15" s="13"/>
      <c r="I15" s="13"/>
      <c r="J15" s="14"/>
      <c r="M15" s="14"/>
      <c r="N15" s="14"/>
      <c r="O15" s="14"/>
    </row>
    <row r="16" spans="1:15">
      <c r="A16" s="9"/>
      <c r="B16" s="10"/>
      <c r="C16" s="11"/>
      <c r="D16" s="6"/>
      <c r="E16" s="12"/>
      <c r="F16" s="12"/>
      <c r="G16" s="12"/>
    </row>
    <row r="17" spans="1:7">
      <c r="A17" s="9"/>
      <c r="B17" s="10"/>
      <c r="C17" s="11"/>
      <c r="D17" s="6"/>
      <c r="E17" s="12"/>
      <c r="F17" s="12"/>
      <c r="G17" s="12"/>
    </row>
  </sheetData>
  <mergeCells count="1">
    <mergeCell ref="C3:G3"/>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7"/>
  <sheetViews>
    <sheetView topLeftCell="A10" workbookViewId="0">
      <selection activeCell="I17" sqref="I17"/>
    </sheetView>
  </sheetViews>
  <sheetFormatPr defaultRowHeight="15"/>
  <cols>
    <col min="1" max="1" width="7.125" style="31" customWidth="1"/>
    <col min="2" max="2" width="7.125" style="32" customWidth="1"/>
    <col min="3" max="3" width="29.5" style="33" customWidth="1"/>
    <col min="4" max="4" width="4.75" style="2" customWidth="1"/>
    <col min="5" max="5" width="9.5" style="13" customWidth="1"/>
    <col min="6" max="6" width="11.25" style="13" customWidth="1"/>
    <col min="7" max="7" width="11.125" style="13" customWidth="1"/>
    <col min="8" max="8" width="5.375" style="13" customWidth="1"/>
    <col min="9" max="9" width="13.875" style="13" customWidth="1"/>
    <col min="10" max="10" width="8.25" style="14" customWidth="1"/>
    <col min="11" max="11" width="11.375" style="2" customWidth="1"/>
    <col min="12" max="12" width="3.375" style="2" customWidth="1"/>
    <col min="13" max="13" width="8" style="14" customWidth="1"/>
    <col min="14" max="14" width="8.375" style="14" customWidth="1"/>
    <col min="15" max="15" width="8.25" style="14" customWidth="1"/>
    <col min="16" max="16" width="13.875" style="2" customWidth="1"/>
    <col min="17" max="256" width="8.75" style="2" customWidth="1"/>
    <col min="257" max="1023" width="10.75" customWidth="1"/>
    <col min="1024" max="1024" width="13" customWidth="1"/>
  </cols>
  <sheetData>
    <row r="1" spans="1:15">
      <c r="A1" s="9">
        <v>7</v>
      </c>
      <c r="B1" s="10"/>
      <c r="C1" s="11" t="s">
        <v>14</v>
      </c>
      <c r="D1" s="6"/>
      <c r="E1" s="12"/>
      <c r="F1" s="12"/>
      <c r="G1" s="12"/>
    </row>
    <row r="2" spans="1:15">
      <c r="A2" s="9"/>
      <c r="B2" s="10"/>
      <c r="C2" s="11"/>
      <c r="D2" s="6"/>
      <c r="E2" s="12"/>
      <c r="F2" s="12"/>
      <c r="G2" s="12"/>
    </row>
    <row r="3" spans="1:15" ht="33" customHeight="1">
      <c r="A3" s="9"/>
      <c r="B3" s="10"/>
      <c r="C3" s="102" t="s">
        <v>171</v>
      </c>
      <c r="D3" s="102"/>
      <c r="E3" s="102"/>
      <c r="F3" s="102"/>
      <c r="G3" s="102"/>
    </row>
    <row r="4" spans="1:15" ht="64.5" customHeight="1">
      <c r="A4" s="9"/>
      <c r="B4" s="10"/>
      <c r="C4" s="100" t="s">
        <v>183</v>
      </c>
      <c r="D4" s="100"/>
      <c r="E4" s="100"/>
      <c r="F4" s="100"/>
      <c r="G4" s="100"/>
    </row>
    <row r="5" spans="1:15" ht="38.25" customHeight="1">
      <c r="A5" s="9"/>
      <c r="B5" s="10"/>
      <c r="C5" s="100" t="s">
        <v>184</v>
      </c>
      <c r="D5" s="100"/>
      <c r="E5" s="100"/>
      <c r="F5" s="100"/>
      <c r="G5" s="100"/>
    </row>
    <row r="6" spans="1:15" ht="30" customHeight="1">
      <c r="A6" s="9"/>
      <c r="B6" s="10"/>
      <c r="C6" s="100" t="s">
        <v>185</v>
      </c>
      <c r="D6" s="100"/>
      <c r="E6" s="100"/>
      <c r="F6" s="100"/>
      <c r="G6" s="100"/>
    </row>
    <row r="7" spans="1:15" ht="23.25" customHeight="1">
      <c r="A7" s="9"/>
      <c r="B7" s="10"/>
      <c r="C7" s="100" t="s">
        <v>186</v>
      </c>
      <c r="D7" s="100"/>
      <c r="E7" s="100"/>
      <c r="F7" s="100"/>
      <c r="G7" s="100"/>
    </row>
    <row r="8" spans="1:15" ht="21.75" customHeight="1">
      <c r="A8" s="9"/>
      <c r="B8" s="10"/>
      <c r="C8" s="100" t="s">
        <v>187</v>
      </c>
      <c r="D8" s="100"/>
      <c r="E8" s="100"/>
      <c r="F8" s="100"/>
      <c r="G8" s="100"/>
    </row>
    <row r="9" spans="1:15" ht="21.75" customHeight="1">
      <c r="A9" s="9"/>
      <c r="B9" s="10"/>
      <c r="C9" s="100" t="s">
        <v>188</v>
      </c>
      <c r="D9" s="100"/>
      <c r="E9" s="100"/>
      <c r="F9" s="100"/>
      <c r="G9" s="100"/>
    </row>
    <row r="10" spans="1:15" ht="42.75" customHeight="1">
      <c r="A10" s="9"/>
      <c r="B10" s="10"/>
      <c r="C10" s="101" t="s">
        <v>189</v>
      </c>
      <c r="D10" s="101"/>
      <c r="E10" s="101"/>
      <c r="F10" s="101"/>
      <c r="G10" s="101"/>
    </row>
    <row r="11" spans="1:15" ht="42.75" customHeight="1">
      <c r="A11" s="9"/>
      <c r="B11" s="10"/>
      <c r="C11" s="61"/>
      <c r="D11" s="6"/>
      <c r="E11" s="12"/>
      <c r="F11" s="12"/>
      <c r="G11" s="12"/>
    </row>
    <row r="12" spans="1:15">
      <c r="A12" s="9"/>
      <c r="B12" s="10"/>
      <c r="C12" s="11"/>
      <c r="D12" s="6" t="s">
        <v>23</v>
      </c>
      <c r="E12" s="12" t="s">
        <v>24</v>
      </c>
      <c r="F12" s="12" t="s">
        <v>25</v>
      </c>
      <c r="G12" s="12" t="s">
        <v>26</v>
      </c>
    </row>
    <row r="13" spans="1:15">
      <c r="A13" s="9"/>
      <c r="B13" s="10"/>
      <c r="C13" s="11"/>
      <c r="D13" s="6"/>
      <c r="E13" s="12"/>
      <c r="F13" s="12"/>
      <c r="G13" s="12"/>
    </row>
    <row r="14" spans="1:15" s="2" customFormat="1" ht="40.5">
      <c r="A14" s="9" t="s">
        <v>190</v>
      </c>
      <c r="B14" s="10"/>
      <c r="C14" s="11" t="s">
        <v>191</v>
      </c>
      <c r="D14" s="65"/>
      <c r="E14" s="65"/>
      <c r="F14" s="65"/>
      <c r="G14" s="65"/>
      <c r="H14" s="13"/>
      <c r="I14" s="13"/>
      <c r="J14" s="14"/>
      <c r="M14" s="14"/>
      <c r="N14" s="14"/>
      <c r="O14" s="14"/>
    </row>
    <row r="15" spans="1:15" s="2" customFormat="1">
      <c r="A15" s="9"/>
      <c r="B15" s="10"/>
      <c r="C15" s="63" t="s">
        <v>192</v>
      </c>
      <c r="D15" s="6" t="s">
        <v>29</v>
      </c>
      <c r="E15" s="12">
        <v>1</v>
      </c>
      <c r="F15" s="12"/>
      <c r="G15" s="12">
        <f>SUM(F15*E15)</f>
        <v>0</v>
      </c>
      <c r="H15" s="13"/>
      <c r="I15" s="13"/>
      <c r="J15" s="14"/>
      <c r="M15" s="14"/>
      <c r="N15" s="14"/>
      <c r="O15" s="14"/>
    </row>
    <row r="16" spans="1:15" s="2" customFormat="1">
      <c r="A16" s="9"/>
      <c r="B16" s="10"/>
      <c r="C16" s="11"/>
      <c r="D16" s="6"/>
      <c r="E16" s="12"/>
      <c r="F16" s="12"/>
      <c r="G16" s="12"/>
      <c r="H16" s="13"/>
      <c r="I16" s="13"/>
      <c r="J16" s="14"/>
      <c r="M16" s="14"/>
      <c r="N16" s="14"/>
      <c r="O16" s="14"/>
    </row>
    <row r="17" spans="1:15" s="2" customFormat="1" ht="66">
      <c r="A17" s="9" t="s">
        <v>193</v>
      </c>
      <c r="B17" s="10"/>
      <c r="C17" s="11" t="s">
        <v>194</v>
      </c>
      <c r="D17" s="6"/>
      <c r="E17" s="12"/>
      <c r="F17" s="12"/>
      <c r="G17" s="12"/>
      <c r="H17" s="13"/>
      <c r="I17" s="13"/>
      <c r="J17" s="14"/>
      <c r="M17" s="14"/>
      <c r="N17" s="14"/>
      <c r="O17" s="14"/>
    </row>
    <row r="18" spans="1:15" s="2" customFormat="1">
      <c r="A18" s="9"/>
      <c r="B18" s="10"/>
      <c r="C18" s="63" t="s">
        <v>195</v>
      </c>
      <c r="D18" s="6" t="s">
        <v>29</v>
      </c>
      <c r="E18" s="12">
        <v>1</v>
      </c>
      <c r="F18" s="12"/>
      <c r="G18" s="12">
        <f>SUM(F18*E18)</f>
        <v>0</v>
      </c>
      <c r="H18" s="13"/>
      <c r="I18" s="13"/>
      <c r="J18" s="14"/>
      <c r="M18" s="14"/>
      <c r="N18" s="14"/>
      <c r="O18" s="14"/>
    </row>
    <row r="19" spans="1:15" s="2" customFormat="1">
      <c r="A19" s="9"/>
      <c r="B19" s="10"/>
      <c r="C19" s="11"/>
      <c r="D19" s="6"/>
      <c r="E19" s="12"/>
      <c r="F19" s="12"/>
      <c r="G19" s="12"/>
      <c r="H19" s="13"/>
      <c r="I19" s="13"/>
      <c r="J19" s="14"/>
      <c r="M19" s="14"/>
      <c r="N19" s="14"/>
      <c r="O19" s="14"/>
    </row>
    <row r="20" spans="1:15" s="2" customFormat="1" ht="40.5">
      <c r="A20" s="9" t="s">
        <v>196</v>
      </c>
      <c r="B20" s="10"/>
      <c r="C20" s="11" t="s">
        <v>197</v>
      </c>
      <c r="D20" s="6" t="s">
        <v>29</v>
      </c>
      <c r="E20" s="12">
        <v>1</v>
      </c>
      <c r="F20" s="12"/>
      <c r="G20" s="12">
        <f>SUM(F20*E20)</f>
        <v>0</v>
      </c>
      <c r="H20" s="13"/>
      <c r="I20" s="13"/>
      <c r="J20" s="14"/>
      <c r="M20" s="14"/>
      <c r="N20" s="14"/>
      <c r="O20" s="14"/>
    </row>
    <row r="21" spans="1:15" s="2" customFormat="1">
      <c r="A21" s="9"/>
      <c r="B21" s="10"/>
      <c r="C21" s="11"/>
      <c r="D21" s="6"/>
      <c r="E21" s="12"/>
      <c r="F21" s="12"/>
      <c r="G21" s="12"/>
      <c r="H21" s="13"/>
      <c r="I21" s="13"/>
      <c r="J21" s="14"/>
      <c r="M21" s="14"/>
      <c r="N21" s="14"/>
      <c r="O21" s="14"/>
    </row>
    <row r="22" spans="1:15" s="2" customFormat="1" ht="78.75">
      <c r="A22" s="9" t="s">
        <v>198</v>
      </c>
      <c r="B22" s="10"/>
      <c r="C22" s="11" t="s">
        <v>199</v>
      </c>
      <c r="D22" s="6" t="s">
        <v>29</v>
      </c>
      <c r="E22" s="12">
        <v>1</v>
      </c>
      <c r="F22" s="12"/>
      <c r="G22" s="12">
        <f>SUM(F22*E22)</f>
        <v>0</v>
      </c>
      <c r="H22" s="13"/>
      <c r="I22" s="13"/>
      <c r="J22" s="14"/>
      <c r="M22" s="14"/>
      <c r="N22" s="14"/>
      <c r="O22" s="14"/>
    </row>
    <row r="23" spans="1:15" s="2" customFormat="1">
      <c r="A23" s="15"/>
      <c r="B23" s="16"/>
      <c r="C23" s="17"/>
      <c r="D23" s="29"/>
      <c r="E23" s="18"/>
      <c r="F23" s="18"/>
      <c r="G23" s="64"/>
      <c r="H23" s="13"/>
      <c r="I23" s="13"/>
      <c r="J23" s="14"/>
      <c r="M23" s="14"/>
      <c r="N23" s="14"/>
      <c r="O23" s="14"/>
    </row>
    <row r="24" spans="1:15" s="2" customFormat="1">
      <c r="A24" s="9"/>
      <c r="B24" s="10"/>
      <c r="C24" s="11"/>
      <c r="D24" s="6"/>
      <c r="E24" s="12"/>
      <c r="F24" s="12"/>
      <c r="G24" s="12"/>
      <c r="H24" s="13"/>
      <c r="I24" s="13"/>
      <c r="J24" s="14"/>
      <c r="M24" s="14"/>
      <c r="N24" s="14"/>
      <c r="O24" s="14"/>
    </row>
    <row r="25" spans="1:15" s="2" customFormat="1">
      <c r="A25" s="9"/>
      <c r="B25" s="10"/>
      <c r="C25" s="11" t="s">
        <v>19</v>
      </c>
      <c r="D25" s="6"/>
      <c r="E25" s="12"/>
      <c r="F25" s="12"/>
      <c r="G25" s="12">
        <f>SUM(G15:G22)</f>
        <v>0</v>
      </c>
      <c r="H25" s="13"/>
      <c r="I25" s="13"/>
      <c r="J25" s="14"/>
      <c r="M25" s="14"/>
      <c r="N25" s="14"/>
      <c r="O25" s="14"/>
    </row>
    <row r="26" spans="1:15">
      <c r="A26" s="9"/>
      <c r="B26" s="10"/>
      <c r="C26" s="11"/>
      <c r="D26" s="6"/>
      <c r="E26" s="12"/>
      <c r="F26" s="12"/>
      <c r="G26" s="12"/>
    </row>
    <row r="27" spans="1:15">
      <c r="A27" s="9"/>
      <c r="B27" s="10"/>
      <c r="C27" s="11"/>
      <c r="D27" s="6"/>
      <c r="E27" s="12"/>
      <c r="F27" s="12"/>
      <c r="G27" s="12"/>
    </row>
  </sheetData>
  <mergeCells count="8">
    <mergeCell ref="C9:G9"/>
    <mergeCell ref="C10:G10"/>
    <mergeCell ref="C3:G3"/>
    <mergeCell ref="C4:G4"/>
    <mergeCell ref="C5:G5"/>
    <mergeCell ref="C6:G6"/>
    <mergeCell ref="C7:G7"/>
    <mergeCell ref="C8:G8"/>
  </mergeCells>
  <pageMargins left="0.70000000000000007" right="0.70000000000000007" top="1.0456692913385826" bottom="1.0456692913385826" header="0.74999999999999989" footer="0.74999999999999989"/>
  <pageSetup paperSize="0" scale="99" fitToWidth="0" fitToHeight="0" pageOrder="overThenDown"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9</TotalTime>
  <Application>Microsoft Excel</Application>
  <DocSecurity>0</DocSecurity>
  <ScaleCrop>false</ScaleCrop>
  <HeadingPairs>
    <vt:vector size="4" baseType="variant">
      <vt:variant>
        <vt:lpstr>Delovni listi</vt:lpstr>
      </vt:variant>
      <vt:variant>
        <vt:i4>14</vt:i4>
      </vt:variant>
      <vt:variant>
        <vt:lpstr>Imenovani obsegi</vt:lpstr>
      </vt:variant>
      <vt:variant>
        <vt:i4>17</vt:i4>
      </vt:variant>
    </vt:vector>
  </HeadingPairs>
  <TitlesOfParts>
    <vt:vector size="31" baseType="lpstr">
      <vt:lpstr>REKAPITULACIJA</vt:lpstr>
      <vt:lpstr>PRIPRAVLJALNA_DELA</vt:lpstr>
      <vt:lpstr>ODSTRANJEVALNA_DELA</vt:lpstr>
      <vt:lpstr>ZIDARSKA_DELA</vt:lpstr>
      <vt:lpstr>OBRTNISKA_DELA_SKUPAJ</vt:lpstr>
      <vt:lpstr>MK_DELA</vt:lpstr>
      <vt:lpstr>TLAKARSKA_DELA</vt:lpstr>
      <vt:lpstr>SLIKOPLESKARSKA</vt:lpstr>
      <vt:lpstr>VRATA</vt:lpstr>
      <vt:lpstr>OKNA</vt:lpstr>
      <vt:lpstr>KLJUCAVNICARSKA_DELA</vt:lpstr>
      <vt:lpstr>MIZARSKA_DELA_SPLOŠNO</vt:lpstr>
      <vt:lpstr>MIZARSKA_DELA</vt:lpstr>
      <vt:lpstr>RAZNA_DELA</vt:lpstr>
      <vt:lpstr>REKAPITULACIJA!Excel_BuiltIn_Print_Area</vt:lpstr>
      <vt:lpstr>Excel_BuiltIn_Print_Area_2</vt:lpstr>
      <vt:lpstr>REKAPITULACIJA!Excel_BuiltIn_Print_Titles</vt:lpstr>
      <vt:lpstr>KLJUCAVNICARSKA_DELA!Področje_tiskanja</vt:lpstr>
      <vt:lpstr>MIZARSKA_DELA!Področje_tiskanja</vt:lpstr>
      <vt:lpstr>MIZARSKA_DELA_SPLOŠNO!Področje_tiskanja</vt:lpstr>
      <vt:lpstr>MK_DELA!Področje_tiskanja</vt:lpstr>
      <vt:lpstr>OBRTNISKA_DELA_SKUPAJ!Področje_tiskanja</vt:lpstr>
      <vt:lpstr>ODSTRANJEVALNA_DELA!Področje_tiskanja</vt:lpstr>
      <vt:lpstr>OKNA!Področje_tiskanja</vt:lpstr>
      <vt:lpstr>PRIPRAVLJALNA_DELA!Področje_tiskanja</vt:lpstr>
      <vt:lpstr>RAZNA_DELA!Področje_tiskanja</vt:lpstr>
      <vt:lpstr>REKAPITULACIJA!Področje_tiskanja</vt:lpstr>
      <vt:lpstr>SLIKOPLESKARSKA!Področje_tiskanja</vt:lpstr>
      <vt:lpstr>TLAKARSKA_DELA!Področje_tiskanja</vt:lpstr>
      <vt:lpstr>VRATA!Področje_tiskanja</vt:lpstr>
      <vt:lpstr>ZIDARSKA_DELA!Področje_tiskanja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Klemen Pavlin</dc:creator>
  <cp:lastModifiedBy>uporabnik</cp:lastModifiedBy>
  <cp:revision>307</cp:revision>
  <cp:lastPrinted>2019-10-24T15:37:57Z</cp:lastPrinted>
  <dcterms:created xsi:type="dcterms:W3CDTF">2019-12-20T10:08:48Z</dcterms:created>
  <dcterms:modified xsi:type="dcterms:W3CDTF">2020-01-07T11:42:58Z</dcterms:modified>
</cp:coreProperties>
</file>