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kumenti\sluzbe\sjn\SJN\JN-VELIKA\2026\260-1 Dograditev cevne zračne pošte z vzdrževanjem\RD\RD čistopis\"/>
    </mc:Choice>
  </mc:AlternateContent>
  <xr:revisionPtr revIDLastSave="0" documentId="13_ncr:1_{2925C690-9886-493A-9CC3-3A01E139A6F3}" xr6:coauthVersionLast="47" xr6:coauthVersionMax="47" xr10:uidLastSave="{00000000-0000-0000-0000-000000000000}"/>
  <bookViews>
    <workbookView xWindow="-120" yWindow="-120" windowWidth="38640" windowHeight="21120" xr2:uid="{CD485ACC-ED9A-4F2D-B667-FB469BAA415E}"/>
  </bookViews>
  <sheets>
    <sheet name="Rekapitulacija predračuna" sheetId="1" r:id="rId1"/>
    <sheet name="dograditev CZP" sheetId="2" r:id="rId2"/>
    <sheet name="Vzdrževanje in potrošni mat." sheetId="3" r:id="rId3"/>
    <sheet name="Rezervni deli" sheetId="4" r:id="rId4"/>
  </sheets>
  <definedNames>
    <definedName name="_Hlk10716596" localSheetId="2">'Vzdrževanje in potrošni mat.'!$A$1</definedName>
    <definedName name="Besedilo12" localSheetId="0">'Rekapitulacija predračuna'!$C$2</definedName>
    <definedName name="Besedilo12" localSheetId="2">'Vzdrževanje in potrošni mat.'!$C$2</definedName>
    <definedName name="Besedilo34" localSheetId="2">'Vzdrževanje in potrošni mat.'!$C$3</definedName>
    <definedName name="Besedilo35" localSheetId="2">'Vzdrževanje in potrošni mat.'!$E$2</definedName>
    <definedName name="Besedilo36" localSheetId="2">'Vzdrževanje in potrošni mat.'!$F$2</definedName>
    <definedName name="Besedilo37" localSheetId="2">'Vzdrževanje in potrošni mat.'!$D$2</definedName>
    <definedName name="Besedilo46" localSheetId="2">'Vzdrževanje in potrošni mat.'!$F$27</definedName>
    <definedName name="Besedilo50" localSheetId="2">'Vzdrževanje in potrošni mat.'!$G$22</definedName>
    <definedName name="Besedilo73" localSheetId="2">'Vzdrževanje in potrošni mat.'!$C$4</definedName>
    <definedName name="Besedilo74" localSheetId="2">'Vzdrževanje in potrošni mat.'!$C$23</definedName>
    <definedName name="Besedilo75" localSheetId="2">'Vzdrževanje in potrošni mat.'!$C$24</definedName>
    <definedName name="Besedilo76" localSheetId="2">'Vzdrževanje in potrošni mat.'!$C$25</definedName>
    <definedName name="Besedilo77" localSheetId="2">'Vzdrževanje in potrošni mat.'!$D$22</definedName>
    <definedName name="Besedilo78" localSheetId="2">'Vzdrževanje in potrošni mat.'!$D$23</definedName>
    <definedName name="Besedilo79" localSheetId="2">'Vzdrževanje in potrošni mat.'!$D$24</definedName>
    <definedName name="Besedilo80" localSheetId="2">'Vzdrževanje in potrošni mat.'!$D$25</definedName>
    <definedName name="Besedilo92" localSheetId="2">'Vzdrževanje in potrošni mat.'!$C$5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E15" i="3"/>
  <c r="F15" i="3" s="1"/>
  <c r="G26" i="3"/>
  <c r="G25" i="3"/>
  <c r="G24" i="3"/>
  <c r="G23" i="3"/>
  <c r="F23" i="3"/>
  <c r="F24" i="3"/>
  <c r="F25" i="3"/>
  <c r="F26" i="3"/>
  <c r="F22" i="3"/>
  <c r="C20" i="1"/>
  <c r="D20" i="1" s="1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6" i="4"/>
  <c r="E9" i="3"/>
  <c r="C22" i="1" s="1"/>
  <c r="D22" i="1" s="1"/>
  <c r="E2" i="3"/>
  <c r="F2" i="3" s="1"/>
  <c r="H8" i="2"/>
  <c r="H10" i="2"/>
  <c r="H12" i="2"/>
  <c r="H15" i="2"/>
  <c r="H17" i="2"/>
  <c r="H19" i="2"/>
  <c r="H21" i="2"/>
  <c r="H23" i="2"/>
  <c r="H25" i="2"/>
  <c r="H27" i="2"/>
  <c r="H29" i="2"/>
  <c r="H31" i="2"/>
  <c r="H33" i="2"/>
  <c r="H35" i="2"/>
  <c r="H37" i="2"/>
  <c r="H39" i="2"/>
  <c r="H41" i="2"/>
  <c r="H43" i="2"/>
  <c r="H46" i="2"/>
  <c r="H48" i="2"/>
  <c r="H50" i="2"/>
  <c r="H52" i="2"/>
  <c r="H54" i="2"/>
  <c r="H56" i="2"/>
  <c r="G41" i="2"/>
  <c r="G37" i="2"/>
  <c r="G8" i="2"/>
  <c r="G10" i="2"/>
  <c r="G12" i="2"/>
  <c r="G13" i="2"/>
  <c r="H13" i="2" s="1"/>
  <c r="G15" i="2"/>
  <c r="G17" i="2"/>
  <c r="G19" i="2"/>
  <c r="G21" i="2"/>
  <c r="G23" i="2"/>
  <c r="G25" i="2"/>
  <c r="G27" i="2"/>
  <c r="G29" i="2"/>
  <c r="G31" i="2"/>
  <c r="G33" i="2"/>
  <c r="G35" i="2"/>
  <c r="G39" i="2"/>
  <c r="G43" i="2"/>
  <c r="G46" i="2"/>
  <c r="G48" i="2"/>
  <c r="G50" i="2"/>
  <c r="G52" i="2"/>
  <c r="G54" i="2"/>
  <c r="G56" i="2"/>
  <c r="G6" i="2"/>
  <c r="H6" i="2" s="1"/>
  <c r="F27" i="3" l="1"/>
  <c r="C21" i="1"/>
  <c r="F9" i="3"/>
  <c r="H59" i="2"/>
  <c r="G59" i="2"/>
  <c r="C24" i="1" l="1"/>
  <c r="D24" i="1" s="1"/>
  <c r="G22" i="3"/>
  <c r="G27" i="3" s="1"/>
  <c r="D21" i="1"/>
  <c r="C25" i="1" l="1"/>
  <c r="D25" i="1"/>
</calcChain>
</file>

<file path=xl/sharedStrings.xml><?xml version="1.0" encoding="utf-8"?>
<sst xmlns="http://schemas.openxmlformats.org/spreadsheetml/2006/main" count="270" uniqueCount="181">
  <si>
    <t>Oznaka</t>
  </si>
  <si>
    <t>Opis postavke</t>
  </si>
  <si>
    <t>01</t>
  </si>
  <si>
    <t xml:space="preserve">Končna avtomatska postaja s sprejemom kontejnerja izključno od zgoraj-izbira potovanja avtomatska. (Ф 160)                                             
</t>
  </si>
  <si>
    <t>kos</t>
  </si>
  <si>
    <t>02</t>
  </si>
  <si>
    <t xml:space="preserve">Elektronsko vodena kretnica z 4 izhodi. (Ф 160)                                         </t>
  </si>
  <si>
    <t>03</t>
  </si>
  <si>
    <t xml:space="preserve">Senzorsko stikalo (Ф 110)                                                                           </t>
  </si>
  <si>
    <t>04</t>
  </si>
  <si>
    <t xml:space="preserve">Jeklena spojka (Ф 160)                                                                                   </t>
  </si>
  <si>
    <t>05</t>
  </si>
  <si>
    <t>m1</t>
  </si>
  <si>
    <t>06</t>
  </si>
  <si>
    <t>07</t>
  </si>
  <si>
    <t>08</t>
  </si>
  <si>
    <t>09</t>
  </si>
  <si>
    <t>10</t>
  </si>
  <si>
    <t xml:space="preserve">Cevna objemka Ф 160 M8                                                                           </t>
  </si>
  <si>
    <t>11</t>
  </si>
  <si>
    <t>Specifično lepilo za trde polivinilkloride (kot npr.Tangit)</t>
  </si>
  <si>
    <t>kg</t>
  </si>
  <si>
    <t>12</t>
  </si>
  <si>
    <t xml:space="preserve">Čistilo za lepilne dele na polivinilkloridnih ceveh in fitingih (kot npr.Tangit)                                                                                           </t>
  </si>
  <si>
    <t>13</t>
  </si>
  <si>
    <t xml:space="preserve">Kontrolni kabel 3x2x0,6 l+ 3x2,5                                                               </t>
  </si>
  <si>
    <t>14</t>
  </si>
  <si>
    <t xml:space="preserve">Napajalni kabel 5x2,5 l                                                                                 </t>
  </si>
  <si>
    <t>15</t>
  </si>
  <si>
    <t xml:space="preserve">Transportni kontejner (LAB) 160/116-380 DS bs. Kontejnerji za 
zračno pošto so dimenzij  Ф 160/ x L  =365 mm. Konstrukcijsko izdelani tako, da je onemogočeno odpiranje pokrova med potovanjem kontejnerja v cevi, pri vlaganju oziroma jemanju poslanega materiala iz kontejnerja pa se mora pokrov enostavno odpreti z zasukom 
pokrovu. Pošiljajo se pošiljke krvi, vzorci ali pa tudi različni 
dokumenti do neto  teže 2 kg, čipiran in kodiran.                                                                      </t>
  </si>
  <si>
    <t>16</t>
  </si>
  <si>
    <t xml:space="preserve">Košara (mrežasta), nerjaveča jeklena mreža, okvirna dimenzija 600/600/400 mm  z blažilnim vložkom iz pene                                                                                        </t>
  </si>
  <si>
    <t>17</t>
  </si>
  <si>
    <t>Stojalo za transportni kontejner- veliko</t>
  </si>
  <si>
    <t>18</t>
  </si>
  <si>
    <t>Signalna lučka- zvočnim in svetlobnim signalom</t>
  </si>
  <si>
    <t>19</t>
  </si>
  <si>
    <t>Protipožarne lopute, termično krčljive zapore – namenske za zračno pošto</t>
  </si>
  <si>
    <t>20</t>
  </si>
  <si>
    <t xml:space="preserve">Montažni in pritrditveni material (priteznice, vezice, spec.vložki,nav.palice…) </t>
  </si>
  <si>
    <t>kpl</t>
  </si>
  <si>
    <t>21</t>
  </si>
  <si>
    <t xml:space="preserve">Gradbena dela in obrtniška dela </t>
  </si>
  <si>
    <t>*preboji fi 180 mm različnih debelin sten in plošč</t>
  </si>
  <si>
    <t>22</t>
  </si>
  <si>
    <t xml:space="preserve">Inštalacija cevovodov </t>
  </si>
  <si>
    <t>23</t>
  </si>
  <si>
    <t>Inštalacija postaj in kretnic s programiranjem</t>
  </si>
  <si>
    <t>24</t>
  </si>
  <si>
    <t>Preizkus, testiranje in primopredaja</t>
  </si>
  <si>
    <t>25</t>
  </si>
  <si>
    <t xml:space="preserve">Poučevanje uporabnika z 4 dnevnim nadzorom uporabnika </t>
  </si>
  <si>
    <t>26</t>
  </si>
  <si>
    <t xml:space="preserve"> DIABETOLOŠKO AMBULANTO Z POVEZAVO S OBSTOJEČIM SISTEMOM </t>
  </si>
  <si>
    <t xml:space="preserve">SPECIFIKACIJA OPREME IN MATERIALA   - DOGRADITEV V ODDELEK C-19 URGENCE IN </t>
  </si>
  <si>
    <t>Projektni stroški- izdelava PID</t>
  </si>
  <si>
    <t>EM</t>
  </si>
  <si>
    <t>Cena za EM v EUR brez DDV</t>
  </si>
  <si>
    <t>Razpisana količina</t>
  </si>
  <si>
    <t>Cena za razpisano količino v EUR z DDV</t>
  </si>
  <si>
    <t>TRANSPORTNI KONTEJNERI 160 154/115-330/370 AC MODER</t>
  </si>
  <si>
    <t>TRANSPORTNI KONTEJNERI 160 154/115-330/370  ZELEN</t>
  </si>
  <si>
    <t>TRANSPORTNI KONTEJNERI 160 154/115-350 RDEČ</t>
  </si>
  <si>
    <t>VLOŽEK IZ PENE 4X FI 14+4XFI11-III/1</t>
  </si>
  <si>
    <t>VLOŽEK-KOMBINIRAN 160-EPRUVETE IN PAPIR- P1160</t>
  </si>
  <si>
    <r>
      <t>Potrošni material</t>
    </r>
    <r>
      <rPr>
        <b/>
        <sz val="9"/>
        <color rgb="FF000000"/>
        <rFont val="Verdana"/>
        <family val="2"/>
        <charset val="238"/>
      </rPr>
      <t>*</t>
    </r>
  </si>
  <si>
    <t>Cena na EM v EUR brez DDV</t>
  </si>
  <si>
    <t>     </t>
  </si>
  <si>
    <t>SKUPAJ</t>
  </si>
  <si>
    <t xml:space="preserve">Cena na EM v EUR brez DDV </t>
  </si>
  <si>
    <t>leto</t>
  </si>
  <si>
    <t>Del.ura</t>
  </si>
  <si>
    <t>h</t>
  </si>
  <si>
    <t>Kilometrina</t>
  </si>
  <si>
    <t>km</t>
  </si>
  <si>
    <t>Enkratni prihod na lokacijo naročnika</t>
  </si>
  <si>
    <t>prihod</t>
  </si>
  <si>
    <r>
      <t xml:space="preserve">Proizvajalec predpisuje </t>
    </r>
    <r>
      <rPr>
        <b/>
        <sz val="9"/>
        <color theme="1"/>
        <rFont val="Verdana"/>
        <family val="2"/>
        <charset val="238"/>
      </rPr>
      <t>Redni servisni pregled</t>
    </r>
    <r>
      <rPr>
        <sz val="9"/>
        <color theme="1"/>
        <rFont val="Verdana"/>
        <family val="2"/>
        <charset val="238"/>
      </rPr>
      <t xml:space="preserve"> po navodilih proizvajalca, ki se izvaja 2-krat letno.</t>
    </r>
  </si>
  <si>
    <t>Vzdrževanje*</t>
  </si>
  <si>
    <t>VZDRŽEVANJE CEVNE ZRAČNE POŠTE</t>
  </si>
  <si>
    <t>Popis rezervnih delov potrebnih za vzdrževanje</t>
  </si>
  <si>
    <t>ZŠ</t>
  </si>
  <si>
    <t>KOLIČINA</t>
  </si>
  <si>
    <t>DDV(%)</t>
  </si>
  <si>
    <t>Vrsta blaga - storitev</t>
  </si>
  <si>
    <t>1.</t>
  </si>
  <si>
    <t>Optični senzor AC OD 160</t>
  </si>
  <si>
    <t>2.</t>
  </si>
  <si>
    <t>PCB Blower rele</t>
  </si>
  <si>
    <t>3.</t>
  </si>
  <si>
    <t>Napajalnik 24 VDC/5A Metal, 115-240 V 47-63 Hz</t>
  </si>
  <si>
    <t>4.</t>
  </si>
  <si>
    <t>Vložišče za EWS postajo z RFDI anteno</t>
  </si>
  <si>
    <t>5.</t>
  </si>
  <si>
    <t>PCB za postajo EWS AC4000</t>
  </si>
  <si>
    <t>6.</t>
  </si>
  <si>
    <t>Elektronska centrala tip AC4000</t>
  </si>
  <si>
    <t>7.</t>
  </si>
  <si>
    <t>Tipkovnica AC 4000 za EWS postajo - komplet</t>
  </si>
  <si>
    <t>8.</t>
  </si>
  <si>
    <t xml:space="preserve">Tesnilni trak za bobnico fi 160 </t>
  </si>
  <si>
    <t>9.</t>
  </si>
  <si>
    <t>Tesnilni trak za bobnico od 160KE 30x394 OD160 HD ježek univerzalen</t>
  </si>
  <si>
    <t>10.</t>
  </si>
  <si>
    <t xml:space="preserve">Tesnilni obroč-pod ježek fi 160 </t>
  </si>
  <si>
    <t>11.</t>
  </si>
  <si>
    <t>Spodnja plast-prstan pod črnim ježkom za 313.242.011</t>
  </si>
  <si>
    <t>12.</t>
  </si>
  <si>
    <t>Pena za košaro - velika</t>
  </si>
  <si>
    <t>14.</t>
  </si>
  <si>
    <t>Cevna objemka plus W2 z polžem - orjak 150-170 mm</t>
  </si>
  <si>
    <t>17.</t>
  </si>
  <si>
    <t>Antena RF 12 ID = 22</t>
  </si>
  <si>
    <t>18.</t>
  </si>
  <si>
    <t>Conski upravljalec PCB AC4000</t>
  </si>
  <si>
    <t>19.</t>
  </si>
  <si>
    <t>Antena RF12 ID = 51 mm 125 kHz</t>
  </si>
  <si>
    <t>20.</t>
  </si>
  <si>
    <t>Elektronika za branje čipov RF12 -4000</t>
  </si>
  <si>
    <t>21.</t>
  </si>
  <si>
    <t>Pogonski agregat tip SD8, 400V, 5,7 kW, 50 Hz, 300mbr</t>
  </si>
  <si>
    <t>22.</t>
  </si>
  <si>
    <t>Cevna objemka FI 160 MPN-RC M8</t>
  </si>
  <si>
    <t>23.</t>
  </si>
  <si>
    <t>PCB el. Plošča za kretnico V05 Uni Con ac 4000</t>
  </si>
  <si>
    <t>24.</t>
  </si>
  <si>
    <t>Blažilec za sanke -guma</t>
  </si>
  <si>
    <t>PONUDNIK:</t>
  </si>
  <si>
    <t>Naziv:</t>
  </si>
  <si>
    <t>Naslov:</t>
  </si>
  <si>
    <t>Poštna št. in kraj:</t>
  </si>
  <si>
    <t>Št.ponudbe.</t>
  </si>
  <si>
    <t>PREDRAČUN</t>
  </si>
  <si>
    <t>PREDMET JN:</t>
  </si>
  <si>
    <t>z.št</t>
  </si>
  <si>
    <t>Opis</t>
  </si>
  <si>
    <t>Znesek brez  DDV v €</t>
  </si>
  <si>
    <t>OPOMBE:</t>
  </si>
  <si>
    <t>1</t>
  </si>
  <si>
    <t>Ponudnike opozarjamo, da morajo biti pri pripravi ponudbe pozorni na besedilo celic v popisih, saj se lahko zgodi, da celotno besedilo opisa postavke ni razvidno v celoti in se razkrije šele, ko se na celico klikne. V kolikor pri tolmačenju ponudbe nastane dvom o obsegu besedila v celici, se za presojo upošteva celotno besedilo celice elektronskega popisa.</t>
  </si>
  <si>
    <t>Kraj in datum:</t>
  </si>
  <si>
    <t>Podpis:</t>
  </si>
  <si>
    <t>1. Dograditev CZP</t>
  </si>
  <si>
    <t>3. Rezervni deli</t>
  </si>
  <si>
    <t>Dograditev CZP</t>
  </si>
  <si>
    <t xml:space="preserve">2. Vzdrževanje (redno, izredno) in potrošni material </t>
  </si>
  <si>
    <t>Vzdrževanje- redno</t>
  </si>
  <si>
    <t>Pojdi na list</t>
  </si>
  <si>
    <t>SKUPAJ :</t>
  </si>
  <si>
    <t>Potrošni material</t>
  </si>
  <si>
    <r>
      <t xml:space="preserve">Cena za razpisano </t>
    </r>
    <r>
      <rPr>
        <sz val="9"/>
        <color rgb="FF000000"/>
        <rFont val="Verdana"/>
        <family val="2"/>
        <charset val="238"/>
      </rPr>
      <t>količino v EUR brez DDV</t>
    </r>
  </si>
  <si>
    <r>
      <t>Cevovod PVC Ф 160 x  3,2 mm z odstopanjem po premeru navzgor +0.2 navzdol -0.3 mm
        - material:  PVC DIN 8061/8062 in 6660/6661                      
        - specifična masa: 1.38 g/cm³
        - natezna trdnost: 55 N/mm² 
        - modul elastičnosti:3000 N/mm²
        - električna upornost: 10</t>
    </r>
    <r>
      <rPr>
        <vertAlign val="superscript"/>
        <sz val="9"/>
        <rFont val="Verdana"/>
        <family val="2"/>
        <charset val="238"/>
      </rPr>
      <t>12</t>
    </r>
    <r>
      <rPr>
        <sz val="9"/>
        <color theme="1"/>
        <rFont val="Verdana"/>
        <family val="2"/>
        <charset val="238"/>
      </rPr>
      <t xml:space="preserve"> Ω 
        - koeficient linearnega toplotnega raztezka: 8x10-5 K-1
        - toplotna prevodnost: 0,16 W/mK
        - oblikovna stabilnost: do 60 </t>
    </r>
    <r>
      <rPr>
        <vertAlign val="superscript"/>
        <sz val="9"/>
        <rFont val="Verdana"/>
        <family val="2"/>
        <charset val="238"/>
      </rPr>
      <t>0</t>
    </r>
    <r>
      <rPr>
        <sz val="9"/>
        <color theme="1"/>
        <rFont val="Verdana"/>
        <family val="2"/>
        <charset val="238"/>
      </rPr>
      <t xml:space="preserve">C        
        - samogasnost                                                                                              </t>
    </r>
  </si>
  <si>
    <r>
      <t>Cevovod PVC Ф 160 x  3,2 mm transparent  z odstopanjem 
po premeru navzgor +0.2 navzdol -0.3 mm
        - material:  PVC DIN 8061/8062 in 6660/6661
        - specifična masa: 1.38 g/cm³
        - natezna trdnost: 55 N/mm² 
        - modul elastičnosti:3000 N/mm²
        - električna upornost: 10</t>
    </r>
    <r>
      <rPr>
        <vertAlign val="superscript"/>
        <sz val="9"/>
        <rFont val="Verdana"/>
        <family val="2"/>
        <charset val="238"/>
      </rPr>
      <t xml:space="preserve">12 </t>
    </r>
    <r>
      <rPr>
        <sz val="9"/>
        <color theme="1"/>
        <rFont val="Verdana"/>
        <family val="2"/>
        <charset val="238"/>
      </rPr>
      <t xml:space="preserve">Ω 
        - koeficient linearnega toplotnega raztezka: 8x10-5 K-1
        - toplotna prevodnost: 0,16 W/mK
        - oblikovna stabilnost: do 60   </t>
    </r>
    <r>
      <rPr>
        <vertAlign val="superscript"/>
        <sz val="9"/>
        <rFont val="Verdana"/>
        <family val="2"/>
        <charset val="238"/>
      </rPr>
      <t>0</t>
    </r>
    <r>
      <rPr>
        <sz val="9"/>
        <color theme="1"/>
        <rFont val="Verdana"/>
        <family val="2"/>
        <charset val="238"/>
      </rPr>
      <t>C    
        - samogasnost</t>
    </r>
  </si>
  <si>
    <r>
      <t xml:space="preserve">Cevni lok PVC Ф 160 , R=800  z odstopanjem po premeru navzgor +0.2 navzdol -0.3 mm
        - material:  PVC DIN 8061/8062 in 6660/6661
        - specifična masa: 1.38 g/cm³
        - natezna trdnost: 55 N/mm² 
        - modul elastičnosti:3000 N/mm²
        - električna upornost: 1012Ω 
        - koeficient linearnega toplotnega raztezka: 8x10-5 K-1
        - toplotna prevodnost: 0,16 W/mK
        - oblikovna stabilnost: do 60  </t>
    </r>
    <r>
      <rPr>
        <vertAlign val="superscript"/>
        <sz val="9"/>
        <rFont val="Verdana"/>
        <family val="2"/>
        <charset val="238"/>
      </rPr>
      <t>0</t>
    </r>
    <r>
      <rPr>
        <sz val="9"/>
        <color theme="1"/>
        <rFont val="Verdana"/>
        <family val="2"/>
        <charset val="238"/>
      </rPr>
      <t xml:space="preserve">C      
        - samogasnost                                                                                        </t>
    </r>
  </si>
  <si>
    <r>
      <t xml:space="preserve">Cevni lok  Ф 160, R= 800 transparent    z odstopanjem po premeru navzgor +0.2 navzdol -0.3 mm
        - material:  PVC DIN 8061/8062 in 6660/6661
        - specifična masa: 1.38 g/cm³
        - natezna trdnost: 55 N/mm² 
        - modul elastičnosti:3000 N/mm²
        - električna upornost: 1012 Ω 
        - koeficient linearnega toplotnega raztezka: 8x10-5 K-1
        - toplotna prevodnost: 0,16 W/mK
        - oblikovna stabilnost: do 60  </t>
    </r>
    <r>
      <rPr>
        <vertAlign val="superscript"/>
        <sz val="9"/>
        <rFont val="Verdana"/>
        <family val="2"/>
        <charset val="238"/>
      </rPr>
      <t>0</t>
    </r>
    <r>
      <rPr>
        <sz val="9"/>
        <color theme="1"/>
        <rFont val="Verdana"/>
        <family val="2"/>
        <charset val="238"/>
      </rPr>
      <t>C 
        - samogasnost</t>
    </r>
  </si>
  <si>
    <r>
      <t xml:space="preserve">Cevna spojka Ф  160   x  2.3 mm   z odstopanjem  
        po premeru navzgor +0.2 navzdol -0.3 mm
        - material:  PVC DIN 8061/8062 in 6660/6661
        - specifična masa: 1.38 g/cm³
        - natezna trdnost: 55 N/mm² 
        - modul elastičnosti:3000 N/mm²
        - električna upornost: 1012  Ω 
        - koeficient linearnega toplotnega raztezka: 8x10-5 K-1
        - toplotna prevodnost: 0,16 W/mK
        - oblikovna stabilnost: do 60 </t>
    </r>
    <r>
      <rPr>
        <vertAlign val="superscript"/>
        <sz val="9"/>
        <rFont val="Verdana"/>
        <family val="2"/>
        <charset val="238"/>
      </rPr>
      <t>0</t>
    </r>
    <r>
      <rPr>
        <sz val="9"/>
        <color theme="1"/>
        <rFont val="Verdana"/>
        <family val="2"/>
        <charset val="238"/>
      </rPr>
      <t>C       
        - samogasnost</t>
    </r>
  </si>
  <si>
    <t>Znesek z DDV v €</t>
  </si>
  <si>
    <t>Cena na enoto mere/po storitvi na kom (brez DDV)</t>
  </si>
  <si>
    <t>Cena na enoto mere/po storitvi na kom (z DDV)</t>
  </si>
  <si>
    <t>Stopnja DDV (22%)</t>
  </si>
  <si>
    <t>IZREDNO Letno vzdrževanje sistema (vključuje letne preglede, testiranje, poročila ob delovnikih)
(17-KRAT LETNO)</t>
  </si>
  <si>
    <t>IZREDNO Letno vzdrževanje sistema (vključuje letne preglede, testiranje, poročila izven delovnika/ob praznikih)
(5-KRAT LETNO)</t>
  </si>
  <si>
    <t>lahko pa odda ponudbo za svoj potrošni material, ki je kompatibilen z obstoječim sistemom.</t>
  </si>
  <si>
    <t>Cena za obdobje veljavnosti pogodbe: 7 let v EUR brez DDV (2*7)</t>
  </si>
  <si>
    <t>Cena za obdobje veljavnosti pogodbe: 7 let v EUR z DDV (2*7)</t>
  </si>
  <si>
    <t>Cena za obdobje veljavnosti pogodbe: 7 let v EUR brez DDV (17*7)</t>
  </si>
  <si>
    <t>Cena za obdobje veljavnosti pogodbe: 7 let v EUR z DDV (17*7)</t>
  </si>
  <si>
    <t>Okvirna količina za čas veljavnosti pogodbe: 7 let</t>
  </si>
  <si>
    <t>Cena za obdobje veljavnosti pogodbe: 7 let v EUR brez DDV</t>
  </si>
  <si>
    <t>Cena za obdobje veljavnosti pogodbe: 7 let v EUR z DDV</t>
  </si>
  <si>
    <t>Cena za obdobje veljavnosti pogodbe: 7 let v EUR brez DDV (5*7)</t>
  </si>
  <si>
    <t>Cena za obdobje veljavnosti pogodbe: 7 let v EUR z DDV (5*7)</t>
  </si>
  <si>
    <t>REDNO Letno vzdrževanje sistema (vključuje letne preglede, testiranje, poročila). (2-krat letno) </t>
  </si>
  <si>
    <t>Vzdrževanje-izredno (ob delovnikih)</t>
  </si>
  <si>
    <t>Vzdrževanje-izredno (izven delovnika,prazniki)</t>
  </si>
  <si>
    <t>Ponudnik izjavlja, da je preveril pravilnost nastavljenih formul in izračunavanja ponudbene cene</t>
  </si>
  <si>
    <t xml:space="preserve">Opomba: </t>
  </si>
  <si>
    <t>Opomba:</t>
  </si>
  <si>
    <t>* Cene za ponujeni material morajo veljati vsaj za obdobje 4-ih let.</t>
  </si>
  <si>
    <t>* Ponudnik izjavlja, da je preveril pravilnost nastavljenih formul in izračunavanja ponudbene cene</t>
  </si>
  <si>
    <t>Opomba: * Ponudnik se lahko poslužuje naročnikovega zgornjega seznama do sedaj uporabljenega potrošnega materiala,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</si>
</sst>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S_I_T_-;\-* #,##0.00\ _S_I_T_-;_-* \-??\ _S_I_T_-;_-@_-"/>
    <numFmt numFmtId="165" formatCode="_(* #,##0.00_);_(* \(#,##0.00\);_(* \-??_);_(@_)"/>
    <numFmt numFmtId="166" formatCode="_ * #,##0.00_-\ _S_L_T_ ;_ * #,##0.00&quot;- &quot;_S_L_T_ ;_ * \-??_-\ _S_L_T_ ;_ @_ "/>
    <numFmt numFmtId="167" formatCode="_-* #,##0.00\ _€_-;\-* #,##0.00\ _€_-;_-* \-??\ _€_-;_-@_-"/>
    <numFmt numFmtId="168" formatCode="_-* #,##0.00&quot; €&quot;_-;\-* #,##0.00&quot; €&quot;_-;_-* \-??&quot; €&quot;_-;_-@_-"/>
    <numFmt numFmtId="169" formatCode="_-* #,##0.00&quot; EUR&quot;_-;\-* #,##0.00&quot; EUR&quot;_-;_-* \-??&quot; EUR&quot;_-;_-@_-"/>
    <numFmt numFmtId="170" formatCode="#,##0.00\ &quot;€&quot;"/>
  </numFmts>
  <fonts count="4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Lucida Sans"/>
      <family val="2"/>
      <charset val="238"/>
    </font>
    <font>
      <sz val="10"/>
      <name val="Arial"/>
      <family val="2"/>
      <charset val="1"/>
    </font>
    <font>
      <sz val="10"/>
      <name val="Arial CE"/>
      <family val="2"/>
      <charset val="238"/>
    </font>
    <font>
      <sz val="12"/>
      <name val="Arial CE"/>
      <family val="2"/>
      <charset val="1"/>
    </font>
    <font>
      <b/>
      <sz val="12"/>
      <name val="Arial"/>
      <family val="2"/>
      <charset val="238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sz val="8"/>
      <name val="Arial"/>
      <family val="2"/>
      <charset val="1"/>
    </font>
    <font>
      <sz val="8"/>
      <name val="Arial CE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7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</font>
    <font>
      <sz val="14"/>
      <name val="Arial Narrow"/>
      <family val="2"/>
      <charset val="238"/>
    </font>
    <font>
      <sz val="10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4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sz val="9"/>
      <name val="Verdana"/>
      <family val="2"/>
      <charset val="238"/>
    </font>
    <font>
      <sz val="14"/>
      <name val="Verdana"/>
      <family val="2"/>
      <charset val="238"/>
    </font>
    <font>
      <sz val="11"/>
      <color rgb="FF000000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12"/>
      <name val="Verdana"/>
      <family val="2"/>
      <charset val="238"/>
    </font>
    <font>
      <vertAlign val="superscript"/>
      <sz val="9"/>
      <name val="Verdana"/>
      <family val="2"/>
      <charset val="238"/>
    </font>
    <font>
      <sz val="8"/>
      <color theme="1"/>
      <name val="Verdana"/>
      <family val="2"/>
      <charset val="238"/>
    </font>
    <font>
      <b/>
      <sz val="14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i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42"/>
      </patternFill>
    </fill>
    <fill>
      <patternFill patternType="solid">
        <fgColor rgb="FFC5E0B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3" fillId="0" borderId="0"/>
    <xf numFmtId="164" fontId="4" fillId="0" borderId="0" applyFill="0" applyBorder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7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6" fillId="0" borderId="0"/>
    <xf numFmtId="168" fontId="4" fillId="0" borderId="0" applyFill="0" applyBorder="0" applyAlignment="0" applyProtection="0"/>
    <xf numFmtId="165" fontId="4" fillId="0" borderId="0" applyFill="0" applyBorder="0" applyAlignment="0" applyProtection="0"/>
    <xf numFmtId="166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6" fontId="4" fillId="0" borderId="0" applyFill="0" applyBorder="0" applyAlignment="0" applyProtection="0"/>
    <xf numFmtId="164" fontId="4" fillId="0" borderId="0" applyFill="0" applyBorder="0" applyAlignment="0" applyProtection="0"/>
    <xf numFmtId="167" fontId="4" fillId="0" borderId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11" fillId="0" borderId="12" xfId="0" applyFont="1" applyBorder="1" applyAlignment="1">
      <alignment horizontal="center" vertical="center" wrapText="1"/>
    </xf>
    <xf numFmtId="0" fontId="12" fillId="5" borderId="13" xfId="0" applyFont="1" applyFill="1" applyBorder="1" applyAlignment="1">
      <alignment vertical="center" wrapText="1"/>
    </xf>
    <xf numFmtId="0" fontId="12" fillId="5" borderId="14" xfId="0" applyFont="1" applyFill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justify" vertical="center"/>
    </xf>
    <xf numFmtId="0" fontId="12" fillId="5" borderId="10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0" fillId="0" borderId="0" xfId="0"/>
    <xf numFmtId="0" fontId="20" fillId="0" borderId="0" xfId="0" applyFont="1" applyAlignment="1">
      <alignment horizontal="justify"/>
    </xf>
    <xf numFmtId="0" fontId="17" fillId="0" borderId="0" xfId="36" applyFont="1"/>
    <xf numFmtId="0" fontId="8" fillId="0" borderId="0" xfId="36" applyFont="1" applyAlignment="1">
      <alignment horizontal="right"/>
    </xf>
    <xf numFmtId="0" fontId="3" fillId="0" borderId="0" xfId="36" applyFont="1"/>
    <xf numFmtId="0" fontId="19" fillId="0" borderId="0" xfId="36" applyFont="1" applyAlignment="1">
      <alignment horizontal="right"/>
    </xf>
    <xf numFmtId="0" fontId="18" fillId="0" borderId="0" xfId="0" applyFont="1" applyAlignment="1">
      <alignment horizontal="justify"/>
    </xf>
    <xf numFmtId="0" fontId="22" fillId="0" borderId="0" xfId="0" applyFont="1" applyAlignment="1">
      <alignment horizontal="justify"/>
    </xf>
    <xf numFmtId="0" fontId="19" fillId="0" borderId="0" xfId="0" applyFont="1" applyAlignment="1">
      <alignment wrapText="1"/>
    </xf>
    <xf numFmtId="0" fontId="16" fillId="0" borderId="0" xfId="36" applyFont="1" applyAlignment="1">
      <alignment vertical="center"/>
    </xf>
    <xf numFmtId="0" fontId="8" fillId="0" borderId="0" xfId="36" applyFont="1"/>
    <xf numFmtId="0" fontId="23" fillId="0" borderId="0" xfId="0" applyFont="1"/>
    <xf numFmtId="0" fontId="15" fillId="0" borderId="0" xfId="36" applyFont="1" applyAlignment="1">
      <alignment vertical="center"/>
    </xf>
    <xf numFmtId="0" fontId="15" fillId="0" borderId="0" xfId="36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/>
    <xf numFmtId="0" fontId="6" fillId="0" borderId="0" xfId="36"/>
    <xf numFmtId="49" fontId="13" fillId="0" borderId="0" xfId="0" applyNumberFormat="1" applyFont="1"/>
    <xf numFmtId="0" fontId="14" fillId="0" borderId="0" xfId="0" applyFont="1"/>
    <xf numFmtId="4" fontId="14" fillId="0" borderId="0" xfId="0" applyNumberFormat="1" applyFont="1"/>
    <xf numFmtId="39" fontId="14" fillId="0" borderId="0" xfId="0" applyNumberFormat="1" applyFont="1"/>
    <xf numFmtId="0" fontId="0" fillId="0" borderId="0" xfId="0" applyProtection="1">
      <protection locked="0"/>
    </xf>
    <xf numFmtId="0" fontId="19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1" fillId="6" borderId="2" xfId="0" applyFont="1" applyFill="1" applyBorder="1" applyAlignment="1" applyProtection="1">
      <alignment horizontal="justify"/>
      <protection locked="0"/>
    </xf>
    <xf numFmtId="0" fontId="22" fillId="6" borderId="2" xfId="0" applyFont="1" applyFill="1" applyBorder="1" applyAlignment="1" applyProtection="1">
      <alignment horizontal="justify"/>
      <protection locked="0"/>
    </xf>
    <xf numFmtId="0" fontId="24" fillId="6" borderId="0" xfId="36" applyFont="1" applyFill="1"/>
    <xf numFmtId="0" fontId="3" fillId="0" borderId="0" xfId="7"/>
    <xf numFmtId="0" fontId="25" fillId="0" borderId="0" xfId="37" quotePrefix="1" applyAlignment="1">
      <alignment horizontal="left"/>
    </xf>
    <xf numFmtId="0" fontId="25" fillId="0" borderId="0" xfId="37" quotePrefix="1" applyAlignment="1">
      <alignment horizontal="left" vertical="top" wrapText="1"/>
    </xf>
    <xf numFmtId="0" fontId="25" fillId="0" borderId="0" xfId="37" quotePrefix="1" applyAlignment="1">
      <alignment horizontal="left" wrapTex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wrapText="1"/>
    </xf>
    <xf numFmtId="0" fontId="29" fillId="0" borderId="0" xfId="0" applyFont="1" applyAlignment="1">
      <alignment horizontal="justify"/>
    </xf>
    <xf numFmtId="0" fontId="28" fillId="0" borderId="0" xfId="0" applyFont="1" applyAlignment="1">
      <alignment horizontal="left" wrapText="1"/>
    </xf>
    <xf numFmtId="0" fontId="26" fillId="0" borderId="0" xfId="0" applyFont="1" applyAlignment="1">
      <alignment horizontal="justify"/>
    </xf>
    <xf numFmtId="0" fontId="30" fillId="0" borderId="0" xfId="0" applyFont="1" applyAlignment="1">
      <alignment horizontal="justify"/>
    </xf>
    <xf numFmtId="0" fontId="31" fillId="0" borderId="0" xfId="0" applyFont="1" applyAlignment="1">
      <alignment horizontal="justify"/>
    </xf>
    <xf numFmtId="0" fontId="28" fillId="0" borderId="2" xfId="36" applyFont="1" applyBorder="1" applyAlignment="1">
      <alignment horizontal="center" vertical="center" wrapText="1"/>
    </xf>
    <xf numFmtId="0" fontId="28" fillId="0" borderId="21" xfId="36" applyFont="1" applyBorder="1" applyAlignment="1">
      <alignment horizontal="center" vertical="center" wrapText="1"/>
    </xf>
    <xf numFmtId="0" fontId="28" fillId="0" borderId="22" xfId="36" applyFont="1" applyBorder="1" applyAlignment="1">
      <alignment wrapText="1"/>
    </xf>
    <xf numFmtId="0" fontId="32" fillId="0" borderId="2" xfId="0" applyFont="1" applyBorder="1" applyAlignment="1">
      <alignment vertical="center" wrapText="1"/>
    </xf>
    <xf numFmtId="0" fontId="33" fillId="0" borderId="2" xfId="0" applyFont="1" applyBorder="1" applyAlignment="1">
      <alignment wrapText="1"/>
    </xf>
    <xf numFmtId="0" fontId="29" fillId="0" borderId="2" xfId="36" applyFont="1" applyBorder="1" applyAlignment="1">
      <alignment horizontal="center" vertical="center"/>
    </xf>
    <xf numFmtId="0" fontId="28" fillId="0" borderId="2" xfId="36" applyFont="1" applyBorder="1" applyAlignment="1">
      <alignment horizontal="left" vertical="center" wrapText="1"/>
    </xf>
    <xf numFmtId="49" fontId="34" fillId="0" borderId="2" xfId="0" applyNumberFormat="1" applyFont="1" applyBorder="1" applyAlignment="1">
      <alignment horizontal="center" vertical="center"/>
    </xf>
    <xf numFmtId="49" fontId="35" fillId="0" borderId="0" xfId="0" applyNumberFormat="1" applyFont="1" applyAlignment="1">
      <alignment horizontal="left" vertical="top" wrapText="1"/>
    </xf>
    <xf numFmtId="49" fontId="29" fillId="0" borderId="0" xfId="0" applyNumberFormat="1" applyFont="1" applyAlignment="1">
      <alignment horizontal="left" vertical="top" wrapText="1"/>
    </xf>
    <xf numFmtId="49" fontId="29" fillId="0" borderId="1" xfId="0" applyNumberFormat="1" applyFont="1" applyBorder="1" applyAlignment="1" applyProtection="1">
      <alignment vertical="top" wrapText="1"/>
      <protection locked="0"/>
    </xf>
    <xf numFmtId="0" fontId="36" fillId="0" borderId="0" xfId="0" applyFont="1"/>
    <xf numFmtId="4" fontId="36" fillId="0" borderId="0" xfId="0" applyNumberFormat="1" applyFont="1"/>
    <xf numFmtId="39" fontId="36" fillId="0" borderId="0" xfId="0" applyNumberFormat="1" applyFont="1"/>
    <xf numFmtId="49" fontId="37" fillId="0" borderId="0" xfId="0" applyNumberFormat="1" applyFont="1"/>
    <xf numFmtId="49" fontId="29" fillId="0" borderId="0" xfId="0" applyNumberFormat="1" applyFont="1" applyAlignment="1">
      <alignment horizontal="right" vertical="top" wrapText="1"/>
    </xf>
    <xf numFmtId="169" fontId="29" fillId="0" borderId="1" xfId="35" applyNumberFormat="1" applyFont="1" applyBorder="1" applyAlignment="1" applyProtection="1">
      <alignment vertical="top"/>
      <protection locked="0"/>
    </xf>
    <xf numFmtId="4" fontId="36" fillId="0" borderId="1" xfId="0" applyNumberFormat="1" applyFont="1" applyBorder="1" applyProtection="1">
      <protection locked="0"/>
    </xf>
    <xf numFmtId="39" fontId="36" fillId="0" borderId="1" xfId="0" applyNumberFormat="1" applyFont="1" applyBorder="1" applyProtection="1">
      <protection locked="0"/>
    </xf>
    <xf numFmtId="0" fontId="33" fillId="0" borderId="0" xfId="0" applyFont="1"/>
    <xf numFmtId="0" fontId="38" fillId="0" borderId="0" xfId="0" applyFont="1" applyAlignment="1">
      <alignment horizontal="justify"/>
    </xf>
    <xf numFmtId="49" fontId="38" fillId="2" borderId="3" xfId="20" applyNumberFormat="1" applyFont="1" applyFill="1" applyBorder="1" applyAlignment="1">
      <alignment horizontal="left" vertical="center"/>
    </xf>
    <xf numFmtId="0" fontId="38" fillId="2" borderId="4" xfId="20" applyFont="1" applyFill="1" applyBorder="1" applyAlignment="1">
      <alignment vertical="center" wrapText="1"/>
    </xf>
    <xf numFmtId="0" fontId="38" fillId="2" borderId="4" xfId="20" applyFont="1" applyFill="1" applyBorder="1" applyAlignment="1">
      <alignment horizontal="center"/>
    </xf>
    <xf numFmtId="4" fontId="38" fillId="2" borderId="4" xfId="20" applyNumberFormat="1" applyFont="1" applyFill="1" applyBorder="1" applyAlignment="1">
      <alignment horizontal="right" vertical="center"/>
    </xf>
    <xf numFmtId="4" fontId="34" fillId="2" borderId="4" xfId="20" applyNumberFormat="1" applyFont="1" applyFill="1" applyBorder="1" applyAlignment="1">
      <alignment horizontal="right" vertical="center"/>
    </xf>
    <xf numFmtId="0" fontId="9" fillId="3" borderId="4" xfId="0" applyFont="1" applyFill="1" applyBorder="1"/>
    <xf numFmtId="0" fontId="9" fillId="3" borderId="5" xfId="0" applyFont="1" applyFill="1" applyBorder="1"/>
    <xf numFmtId="0" fontId="9" fillId="0" borderId="0" xfId="0" applyFont="1"/>
    <xf numFmtId="49" fontId="38" fillId="2" borderId="6" xfId="20" applyNumberFormat="1" applyFont="1" applyFill="1" applyBorder="1" applyAlignment="1">
      <alignment horizontal="left" vertical="center"/>
    </xf>
    <xf numFmtId="0" fontId="38" fillId="2" borderId="0" xfId="20" applyFont="1" applyFill="1" applyBorder="1" applyAlignment="1">
      <alignment vertical="center" wrapText="1"/>
    </xf>
    <xf numFmtId="0" fontId="38" fillId="2" borderId="0" xfId="20" applyFont="1" applyFill="1" applyBorder="1" applyAlignment="1">
      <alignment horizontal="center"/>
    </xf>
    <xf numFmtId="4" fontId="38" fillId="2" borderId="0" xfId="20" applyNumberFormat="1" applyFont="1" applyFill="1" applyBorder="1" applyAlignment="1">
      <alignment horizontal="right" vertical="center"/>
    </xf>
    <xf numFmtId="4" fontId="34" fillId="2" borderId="0" xfId="20" applyNumberFormat="1" applyFont="1" applyFill="1" applyBorder="1" applyAlignment="1">
      <alignment horizontal="right" vertical="center"/>
    </xf>
    <xf numFmtId="0" fontId="9" fillId="3" borderId="0" xfId="0" applyFont="1" applyFill="1" applyBorder="1"/>
    <xf numFmtId="0" fontId="9" fillId="3" borderId="7" xfId="0" applyFont="1" applyFill="1" applyBorder="1"/>
    <xf numFmtId="0" fontId="38" fillId="2" borderId="1" xfId="20" applyFont="1" applyFill="1" applyBorder="1" applyAlignment="1">
      <alignment horizontal="center"/>
    </xf>
    <xf numFmtId="4" fontId="38" fillId="2" borderId="1" xfId="20" applyNumberFormat="1" applyFont="1" applyFill="1" applyBorder="1" applyAlignment="1">
      <alignment horizontal="right" vertical="center"/>
    </xf>
    <xf numFmtId="0" fontId="9" fillId="3" borderId="1" xfId="0" applyFont="1" applyFill="1" applyBorder="1"/>
    <xf numFmtId="0" fontId="9" fillId="3" borderId="8" xfId="0" applyFont="1" applyFill="1" applyBorder="1"/>
    <xf numFmtId="49" fontId="30" fillId="4" borderId="10" xfId="9" applyNumberFormat="1" applyFont="1" applyFill="1" applyBorder="1" applyAlignment="1">
      <alignment horizontal="center" vertical="center" wrapText="1"/>
    </xf>
    <xf numFmtId="0" fontId="30" fillId="4" borderId="10" xfId="9" applyFont="1" applyFill="1" applyBorder="1" applyAlignment="1">
      <alignment vertical="center" wrapText="1"/>
    </xf>
    <xf numFmtId="0" fontId="9" fillId="6" borderId="9" xfId="0" applyFont="1" applyFill="1" applyBorder="1" applyAlignment="1">
      <alignment vertical="center" wrapText="1"/>
    </xf>
    <xf numFmtId="0" fontId="10" fillId="6" borderId="9" xfId="0" applyFont="1" applyFill="1" applyBorder="1" applyAlignment="1">
      <alignment vertical="center" wrapText="1"/>
    </xf>
    <xf numFmtId="0" fontId="10" fillId="6" borderId="11" xfId="0" applyFont="1" applyFill="1" applyBorder="1" applyAlignment="1">
      <alignment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7" borderId="0" xfId="0" applyFont="1" applyFill="1"/>
    <xf numFmtId="49" fontId="9" fillId="0" borderId="0" xfId="18" applyNumberFormat="1" applyFont="1" applyAlignment="1">
      <alignment horizontal="center" vertical="top"/>
    </xf>
    <xf numFmtId="0" fontId="9" fillId="0" borderId="0" xfId="20" applyFont="1" applyAlignment="1">
      <alignment vertical="top" wrapText="1"/>
    </xf>
    <xf numFmtId="0" fontId="9" fillId="0" borderId="0" xfId="20" applyFont="1" applyAlignment="1">
      <alignment horizontal="center"/>
    </xf>
    <xf numFmtId="4" fontId="9" fillId="0" borderId="0" xfId="20" applyNumberFormat="1" applyFont="1" applyAlignment="1">
      <alignment horizontal="right"/>
    </xf>
    <xf numFmtId="4" fontId="9" fillId="0" borderId="0" xfId="17" applyNumberFormat="1" applyFont="1" applyAlignment="1" applyProtection="1">
      <alignment horizontal="right"/>
      <protection locked="0"/>
    </xf>
    <xf numFmtId="4" fontId="9" fillId="0" borderId="0" xfId="17" applyNumberFormat="1" applyFont="1" applyAlignment="1">
      <alignment horizontal="right" wrapText="1"/>
    </xf>
    <xf numFmtId="49" fontId="9" fillId="0" borderId="2" xfId="18" applyNumberFormat="1" applyFont="1" applyBorder="1" applyAlignment="1">
      <alignment horizontal="center" vertical="top"/>
    </xf>
    <xf numFmtId="0" fontId="9" fillId="0" borderId="2" xfId="20" applyFont="1" applyBorder="1" applyAlignment="1">
      <alignment vertical="top" wrapText="1"/>
    </xf>
    <xf numFmtId="0" fontId="9" fillId="0" borderId="2" xfId="20" applyFont="1" applyBorder="1" applyAlignment="1">
      <alignment horizontal="center"/>
    </xf>
    <xf numFmtId="4" fontId="9" fillId="0" borderId="2" xfId="20" applyNumberFormat="1" applyFont="1" applyBorder="1" applyAlignment="1">
      <alignment horizontal="right"/>
    </xf>
    <xf numFmtId="4" fontId="9" fillId="0" borderId="2" xfId="17" applyNumberFormat="1" applyFont="1" applyBorder="1" applyAlignment="1">
      <alignment horizontal="right" wrapText="1"/>
    </xf>
    <xf numFmtId="0" fontId="9" fillId="0" borderId="2" xfId="0" applyFont="1" applyBorder="1"/>
    <xf numFmtId="49" fontId="9" fillId="0" borderId="2" xfId="18" applyNumberFormat="1" applyFont="1" applyBorder="1" applyAlignment="1">
      <alignment horizontal="center" vertical="top" wrapText="1"/>
    </xf>
    <xf numFmtId="0" fontId="9" fillId="0" borderId="2" xfId="20" applyFont="1" applyBorder="1" applyAlignment="1">
      <alignment horizontal="center" wrapText="1"/>
    </xf>
    <xf numFmtId="4" fontId="9" fillId="0" borderId="2" xfId="20" applyNumberFormat="1" applyFont="1" applyBorder="1" applyAlignment="1">
      <alignment horizontal="right" wrapText="1"/>
    </xf>
    <xf numFmtId="49" fontId="34" fillId="0" borderId="2" xfId="20" applyNumberFormat="1" applyFont="1" applyBorder="1" applyAlignment="1">
      <alignment horizontal="center" vertical="top"/>
    </xf>
    <xf numFmtId="0" fontId="34" fillId="0" borderId="2" xfId="20" applyFont="1" applyBorder="1" applyAlignment="1">
      <alignment vertical="top" wrapText="1"/>
    </xf>
    <xf numFmtId="49" fontId="9" fillId="0" borderId="2" xfId="2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center"/>
    </xf>
    <xf numFmtId="168" fontId="9" fillId="0" borderId="0" xfId="0" applyNumberFormat="1" applyFont="1"/>
    <xf numFmtId="0" fontId="9" fillId="0" borderId="0" xfId="0" applyFont="1" applyBorder="1"/>
    <xf numFmtId="0" fontId="27" fillId="0" borderId="0" xfId="0" applyFont="1"/>
    <xf numFmtId="0" fontId="40" fillId="0" borderId="0" xfId="0" applyFont="1" applyAlignment="1">
      <alignment vertical="center"/>
    </xf>
    <xf numFmtId="0" fontId="42" fillId="6" borderId="18" xfId="0" applyFont="1" applyFill="1" applyBorder="1" applyAlignment="1">
      <alignment vertical="center" wrapText="1"/>
    </xf>
    <xf numFmtId="0" fontId="42" fillId="6" borderId="19" xfId="0" applyFont="1" applyFill="1" applyBorder="1" applyAlignment="1">
      <alignment vertical="center" wrapText="1"/>
    </xf>
    <xf numFmtId="0" fontId="42" fillId="6" borderId="20" xfId="0" applyFont="1" applyFill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33" fillId="0" borderId="0" xfId="0" applyFont="1" applyBorder="1"/>
    <xf numFmtId="0" fontId="44" fillId="0" borderId="17" xfId="0" applyFont="1" applyBorder="1" applyAlignment="1">
      <alignment vertical="center" wrapText="1"/>
    </xf>
    <xf numFmtId="0" fontId="44" fillId="0" borderId="17" xfId="0" applyFont="1" applyBorder="1" applyAlignment="1">
      <alignment vertical="center" wrapText="1"/>
    </xf>
    <xf numFmtId="0" fontId="44" fillId="0" borderId="2" xfId="0" applyFont="1" applyBorder="1" applyAlignment="1">
      <alignment vertical="center" wrapText="1"/>
    </xf>
    <xf numFmtId="0" fontId="42" fillId="0" borderId="0" xfId="0" applyFont="1" applyBorder="1" applyAlignment="1">
      <alignment vertical="center" wrapText="1"/>
    </xf>
    <xf numFmtId="0" fontId="44" fillId="0" borderId="0" xfId="0" applyFont="1" applyBorder="1" applyAlignment="1">
      <alignment vertical="center" wrapText="1"/>
    </xf>
    <xf numFmtId="3" fontId="44" fillId="0" borderId="0" xfId="0" applyNumberFormat="1" applyFont="1" applyBorder="1" applyAlignment="1">
      <alignment vertical="center" wrapText="1"/>
    </xf>
    <xf numFmtId="2" fontId="9" fillId="0" borderId="2" xfId="38" applyNumberFormat="1" applyFont="1" applyBorder="1"/>
    <xf numFmtId="2" fontId="9" fillId="0" borderId="2" xfId="0" applyNumberFormat="1" applyFont="1" applyBorder="1"/>
    <xf numFmtId="43" fontId="9" fillId="0" borderId="2" xfId="38" applyFont="1" applyBorder="1"/>
    <xf numFmtId="43" fontId="9" fillId="0" borderId="2" xfId="0" applyNumberFormat="1" applyFont="1" applyBorder="1"/>
    <xf numFmtId="43" fontId="9" fillId="0" borderId="2" xfId="38" applyFont="1" applyBorder="1" applyAlignment="1" applyProtection="1">
      <alignment horizontal="right"/>
      <protection locked="0"/>
    </xf>
    <xf numFmtId="0" fontId="33" fillId="0" borderId="2" xfId="0" applyFont="1" applyBorder="1"/>
    <xf numFmtId="0" fontId="12" fillId="5" borderId="22" xfId="0" applyFont="1" applyFill="1" applyBorder="1" applyAlignment="1">
      <alignment vertical="center" wrapText="1"/>
    </xf>
    <xf numFmtId="0" fontId="12" fillId="5" borderId="23" xfId="0" applyFont="1" applyFill="1" applyBorder="1" applyAlignment="1">
      <alignment vertical="center" wrapText="1"/>
    </xf>
    <xf numFmtId="170" fontId="9" fillId="0" borderId="2" xfId="0" applyNumberFormat="1" applyFont="1" applyBorder="1"/>
    <xf numFmtId="170" fontId="29" fillId="7" borderId="21" xfId="36" applyNumberFormat="1" applyFont="1" applyFill="1" applyBorder="1" applyAlignment="1">
      <alignment vertical="center" wrapText="1"/>
    </xf>
    <xf numFmtId="170" fontId="28" fillId="0" borderId="21" xfId="36" applyNumberFormat="1" applyFont="1" applyBorder="1" applyAlignment="1">
      <alignment vertical="center"/>
    </xf>
    <xf numFmtId="170" fontId="28" fillId="0" borderId="15" xfId="36" applyNumberFormat="1" applyFont="1" applyBorder="1"/>
    <xf numFmtId="0" fontId="27" fillId="6" borderId="22" xfId="0" applyFont="1" applyFill="1" applyBorder="1" applyAlignment="1">
      <alignment wrapText="1"/>
    </xf>
    <xf numFmtId="0" fontId="9" fillId="0" borderId="25" xfId="0" applyFont="1" applyBorder="1" applyAlignment="1" applyProtection="1">
      <alignment vertical="top" wrapText="1"/>
    </xf>
    <xf numFmtId="0" fontId="9" fillId="0" borderId="26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10" fillId="5" borderId="28" xfId="0" applyFont="1" applyFill="1" applyBorder="1" applyAlignment="1">
      <alignment vertical="center" wrapText="1"/>
    </xf>
    <xf numFmtId="0" fontId="10" fillId="5" borderId="29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5" borderId="30" xfId="0" applyFont="1" applyFill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8" xfId="0" applyFont="1" applyBorder="1" applyAlignment="1" applyProtection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10" fillId="5" borderId="10" xfId="0" applyFont="1" applyFill="1" applyBorder="1" applyAlignment="1">
      <alignment vertical="center" wrapText="1"/>
    </xf>
    <xf numFmtId="0" fontId="34" fillId="0" borderId="2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right" vertical="center" wrapText="1"/>
    </xf>
    <xf numFmtId="0" fontId="11" fillId="0" borderId="24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44" fillId="0" borderId="0" xfId="0" applyFont="1" applyBorder="1" applyAlignment="1">
      <alignment vertical="center" wrapText="1"/>
    </xf>
    <xf numFmtId="0" fontId="41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3" fillId="0" borderId="0" xfId="0" applyFont="1" applyBorder="1" applyAlignment="1">
      <alignment vertical="center" wrapText="1"/>
    </xf>
    <xf numFmtId="0" fontId="41" fillId="0" borderId="0" xfId="0" applyFont="1" applyAlignment="1">
      <alignment horizontal="center" vertical="center" wrapText="1"/>
    </xf>
    <xf numFmtId="0" fontId="44" fillId="0" borderId="2" xfId="0" applyFont="1" applyBorder="1" applyAlignment="1">
      <alignment vertical="center" wrapText="1"/>
    </xf>
    <xf numFmtId="0" fontId="43" fillId="6" borderId="19" xfId="0" applyFont="1" applyFill="1" applyBorder="1" applyAlignment="1">
      <alignment vertical="center" wrapText="1"/>
    </xf>
    <xf numFmtId="0" fontId="44" fillId="0" borderId="17" xfId="0" applyFont="1" applyBorder="1" applyAlignment="1">
      <alignment vertical="center" wrapText="1"/>
    </xf>
  </cellXfs>
  <cellStyles count="39">
    <cellStyle name="Comma 3" xfId="2" xr:uid="{39B21A72-D972-4683-9B0B-91C748AEA865}"/>
    <cellStyle name="Hiperpovezava" xfId="37" builtinId="8"/>
    <cellStyle name="Navadno" xfId="0" builtinId="0"/>
    <cellStyle name="Navadno 10" xfId="3" xr:uid="{2B3C9776-2949-4E51-83A8-20BD430FEF07}"/>
    <cellStyle name="Navadno 10 2" xfId="4" xr:uid="{5390DEE9-CFEF-47E8-8BC2-74003BCEE1C7}"/>
    <cellStyle name="Navadno 2" xfId="5" xr:uid="{172DEFA4-2F04-44EB-B8F4-4AC720BC4B07}"/>
    <cellStyle name="Navadno 2 2" xfId="6" xr:uid="{0F6D2321-C01D-4963-8101-43301D655DE9}"/>
    <cellStyle name="Navadno 2 2 2" xfId="7" xr:uid="{D869DD71-0F1D-4C3C-A35A-FF31D38F626E}"/>
    <cellStyle name="Navadno 2 3" xfId="36" xr:uid="{79BB43BA-3EDC-4FE7-9F51-28BD7D79306F}"/>
    <cellStyle name="Navadno 2_5.9. cevna zračna pošta" xfId="8" xr:uid="{1C655720-9C5A-4839-9726-EB78D61683C2}"/>
    <cellStyle name="Navadno 3" xfId="9" xr:uid="{C9A2F7DD-E3C6-4ED9-96E4-09BF3063F458}"/>
    <cellStyle name="Navadno 4" xfId="10" xr:uid="{4D91044C-648A-44D9-AEEC-BD6ACA75A8FB}"/>
    <cellStyle name="Navadno 4 3" xfId="11" xr:uid="{71430075-4ABA-4767-84B5-3D6814BE4E0C}"/>
    <cellStyle name="Navadno 5" xfId="1" xr:uid="{9F0A0DE4-D3CB-4BDD-89B0-36DD9DBFF5F7}"/>
    <cellStyle name="Navadno 6 2" xfId="12" xr:uid="{FEE65B54-ECF4-447F-A1C8-6ABC8697F855}"/>
    <cellStyle name="Navadno 7" xfId="13" xr:uid="{4FA30C6C-74D1-4F3F-9313-47504004A2DB}"/>
    <cellStyle name="Navadno 7 2" xfId="14" xr:uid="{5362AAAA-90A7-4080-A1DA-C493EC29C87A}"/>
    <cellStyle name="Navadno 7 2 2" xfId="15" xr:uid="{85431DA8-52EF-48DC-8B10-31E0BFDDF7F8}"/>
    <cellStyle name="Navadno 7 3" xfId="16" xr:uid="{EB168FF5-7A25-41D5-B9DB-3D5C9D96CE02}"/>
    <cellStyle name="Navadno_023_10Skl-popis_OSNUTEK" xfId="17" xr:uid="{807AF70A-E117-420A-9EA1-7637DF68D246}"/>
    <cellStyle name="Normal 2" xfId="18" xr:uid="{A60B4ED2-3C4B-48D9-A62F-1D8F31570160}"/>
    <cellStyle name="Normal 2 2" xfId="19" xr:uid="{4E05C020-12F1-4330-9B54-C489921D0D5B}"/>
    <cellStyle name="Normal 3" xfId="20" xr:uid="{C28A6F46-2FC5-4EDD-99FC-7506F1CC4737}"/>
    <cellStyle name="normal 5" xfId="21" xr:uid="{3840B15D-DFDC-40CB-8020-C0D903224A13}"/>
    <cellStyle name="normal 5 2" xfId="22" xr:uid="{C75C981F-4965-4E94-A134-026054F532CA}"/>
    <cellStyle name="Normal_6509" xfId="23" xr:uid="{938EE8D5-5AD4-4873-AF0C-A490D475D32B}"/>
    <cellStyle name="Odstotek 2" xfId="24" xr:uid="{1306B002-C823-4BEA-9DBB-B32451E46034}"/>
    <cellStyle name="Odstotek 3" xfId="25" xr:uid="{46F8504C-B8D5-48F1-B211-474AA840FD21}"/>
    <cellStyle name="Slog 1" xfId="26" xr:uid="{2880C131-9489-4366-9378-2F3B84715033}"/>
    <cellStyle name="Valuta 2" xfId="27" xr:uid="{1BB8FA3B-C0EC-4D6A-A494-09A39AD91139}"/>
    <cellStyle name="Valuta 3" xfId="35" xr:uid="{9A98CB9E-1CC2-46A5-AABA-2AA8936B905A}"/>
    <cellStyle name="Vejica" xfId="38" builtinId="3"/>
    <cellStyle name="Vejica 2" xfId="28" xr:uid="{65D02DD8-C9C2-4827-90B8-0C969C19AFBF}"/>
    <cellStyle name="Vejica 2 2" xfId="29" xr:uid="{5C511C3D-75A2-4C88-BC9E-8436F0398F9D}"/>
    <cellStyle name="Vejica 2 2 2" xfId="30" xr:uid="{9A691298-40FB-40E6-8162-DB24A271F8B6}"/>
    <cellStyle name="Vejica 2 2 2 2" xfId="31" xr:uid="{868592C3-A36B-4434-8B31-AD0BD120D84D}"/>
    <cellStyle name="Vejica 2 2 3" xfId="32" xr:uid="{B96BE884-5745-42D7-B008-D7E7EB1F01C3}"/>
    <cellStyle name="Vejica 3" xfId="33" xr:uid="{EE854503-94EE-4232-A5F4-E077A4F08321}"/>
    <cellStyle name="Vejica 4" xfId="34" xr:uid="{12A6D1DC-57E0-47BF-B9C1-9410D30A91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25F2E-3139-4D75-90E8-772E29B463AB}">
  <dimension ref="A1:G36"/>
  <sheetViews>
    <sheetView tabSelected="1" topLeftCell="A11" workbookViewId="0">
      <selection activeCell="B30" sqref="B30:F30"/>
    </sheetView>
  </sheetViews>
  <sheetFormatPr defaultRowHeight="15"/>
  <cols>
    <col min="1" max="1" width="28.42578125" customWidth="1"/>
    <col min="2" max="2" width="39.5703125" customWidth="1"/>
    <col min="3" max="3" width="25.5703125" customWidth="1"/>
    <col min="4" max="4" width="20.28515625" customWidth="1"/>
  </cols>
  <sheetData>
    <row r="1" spans="1:7" ht="21.75">
      <c r="A1" s="72" t="s">
        <v>127</v>
      </c>
      <c r="B1" s="12"/>
      <c r="C1" s="13"/>
      <c r="D1" s="14"/>
      <c r="E1" s="11"/>
      <c r="F1" s="11"/>
      <c r="G1" s="11"/>
    </row>
    <row r="2" spans="1:7" ht="21.75">
      <c r="A2" s="50" t="s">
        <v>128</v>
      </c>
      <c r="B2" s="37"/>
      <c r="C2" s="13"/>
      <c r="D2" s="13"/>
      <c r="E2" s="11"/>
      <c r="F2" s="11"/>
      <c r="G2" s="11"/>
    </row>
    <row r="3" spans="1:7" ht="18">
      <c r="A3" s="50" t="s">
        <v>129</v>
      </c>
      <c r="B3" s="37"/>
      <c r="C3" s="15"/>
      <c r="D3" s="16"/>
      <c r="E3" s="11"/>
      <c r="F3" s="11"/>
      <c r="G3" s="11"/>
    </row>
    <row r="4" spans="1:7">
      <c r="A4" s="50" t="s">
        <v>130</v>
      </c>
      <c r="B4" s="38"/>
      <c r="C4" s="15"/>
      <c r="D4" s="15"/>
      <c r="E4" s="11"/>
      <c r="F4" s="11"/>
      <c r="G4" s="11"/>
    </row>
    <row r="5" spans="1:7" ht="18">
      <c r="A5" s="51"/>
      <c r="B5" s="18"/>
      <c r="C5" s="15"/>
      <c r="D5" s="15"/>
      <c r="E5" s="11"/>
      <c r="F5" s="11"/>
      <c r="G5" s="11"/>
    </row>
    <row r="6" spans="1:7" ht="18">
      <c r="A6" s="51" t="s">
        <v>131</v>
      </c>
      <c r="B6" s="38"/>
      <c r="C6" s="15"/>
      <c r="D6" s="15"/>
      <c r="E6" s="11"/>
      <c r="F6" s="11"/>
      <c r="G6" s="11"/>
    </row>
    <row r="7" spans="1:7" ht="18">
      <c r="A7" s="17"/>
      <c r="B7" s="18"/>
      <c r="C7" s="15"/>
      <c r="D7" s="15"/>
      <c r="E7" s="11"/>
      <c r="F7" s="11"/>
      <c r="G7" s="11"/>
    </row>
    <row r="8" spans="1:7" ht="18">
      <c r="A8" s="17"/>
      <c r="B8" s="49" t="s">
        <v>132</v>
      </c>
      <c r="C8" s="15"/>
      <c r="D8" s="15"/>
      <c r="E8" s="11"/>
      <c r="F8" s="11"/>
      <c r="G8" s="11"/>
    </row>
    <row r="9" spans="1:7" ht="18">
      <c r="A9" s="17"/>
      <c r="B9" s="47"/>
      <c r="C9" s="15"/>
      <c r="D9" s="15"/>
      <c r="E9" s="11"/>
      <c r="F9" s="11"/>
      <c r="G9" s="32"/>
    </row>
    <row r="10" spans="1:7" ht="18">
      <c r="A10" s="17"/>
      <c r="B10" s="48" t="s">
        <v>133</v>
      </c>
      <c r="C10" s="33"/>
      <c r="D10" s="33"/>
      <c r="E10" s="19"/>
      <c r="F10" s="19"/>
      <c r="G10" s="19"/>
    </row>
    <row r="11" spans="1:7" ht="18">
      <c r="A11" s="17"/>
      <c r="B11" s="44" t="s">
        <v>142</v>
      </c>
      <c r="C11" s="41" t="s">
        <v>147</v>
      </c>
      <c r="D11" s="34"/>
      <c r="E11" s="34"/>
      <c r="F11" s="34"/>
      <c r="G11" s="34"/>
    </row>
    <row r="12" spans="1:7" ht="39" customHeight="1">
      <c r="A12" s="17"/>
      <c r="B12" s="45" t="s">
        <v>145</v>
      </c>
      <c r="C12" s="42" t="s">
        <v>147</v>
      </c>
      <c r="D12" s="35"/>
      <c r="E12" s="35"/>
      <c r="F12" s="35"/>
      <c r="G12" s="35"/>
    </row>
    <row r="13" spans="1:7" ht="15" customHeight="1">
      <c r="A13" s="17"/>
      <c r="B13" s="46" t="s">
        <v>143</v>
      </c>
      <c r="C13" s="43" t="s">
        <v>147</v>
      </c>
      <c r="D13" s="36"/>
      <c r="E13" s="36"/>
      <c r="F13" s="36"/>
      <c r="G13" s="36"/>
    </row>
    <row r="14" spans="1:7" ht="15.75">
      <c r="A14" s="20"/>
      <c r="B14" s="21"/>
      <c r="C14" s="15"/>
      <c r="D14" s="15"/>
      <c r="E14" s="11"/>
      <c r="F14" s="22"/>
      <c r="G14" s="11"/>
    </row>
    <row r="15" spans="1:7">
      <c r="A15" s="40"/>
      <c r="B15" s="40"/>
      <c r="C15" s="40"/>
      <c r="D15" s="40"/>
      <c r="E15" s="11"/>
      <c r="F15" s="22"/>
      <c r="G15" s="11"/>
    </row>
    <row r="16" spans="1:7" ht="15.75">
      <c r="A16" s="20"/>
      <c r="B16" s="21"/>
      <c r="C16" s="15"/>
      <c r="D16" s="15"/>
      <c r="E16" s="11"/>
      <c r="F16" s="22"/>
      <c r="G16" s="11"/>
    </row>
    <row r="17" spans="1:7">
      <c r="A17" s="23"/>
      <c r="B17" s="39" t="s">
        <v>132</v>
      </c>
      <c r="C17" s="24"/>
      <c r="D17" s="24"/>
      <c r="E17" s="11"/>
      <c r="F17" s="25"/>
      <c r="G17" s="26"/>
    </row>
    <row r="18" spans="1:7" ht="15.75" thickBot="1">
      <c r="A18" s="23"/>
      <c r="B18" s="24"/>
      <c r="C18" s="24"/>
      <c r="D18" s="24"/>
      <c r="E18" s="27"/>
      <c r="F18" s="11"/>
      <c r="G18" s="11"/>
    </row>
    <row r="19" spans="1:7" ht="29.25">
      <c r="A19" s="52" t="s">
        <v>134</v>
      </c>
      <c r="B19" s="52" t="s">
        <v>135</v>
      </c>
      <c r="C19" s="53" t="s">
        <v>136</v>
      </c>
      <c r="D19" s="54" t="s">
        <v>156</v>
      </c>
      <c r="E19" s="11"/>
      <c r="F19" s="11"/>
      <c r="G19" s="11"/>
    </row>
    <row r="20" spans="1:7">
      <c r="A20" s="52">
        <v>1</v>
      </c>
      <c r="B20" s="55" t="s">
        <v>144</v>
      </c>
      <c r="C20" s="142">
        <f>'dograditev CZP'!G59</f>
        <v>0</v>
      </c>
      <c r="D20" s="141">
        <f>C20*1.22</f>
        <v>0</v>
      </c>
      <c r="E20" s="11"/>
      <c r="F20" s="11"/>
      <c r="G20" s="11"/>
    </row>
    <row r="21" spans="1:7">
      <c r="A21" s="52">
        <v>2</v>
      </c>
      <c r="B21" s="56" t="s">
        <v>146</v>
      </c>
      <c r="C21" s="142">
        <f>'Vzdrževanje in potrošni mat.'!Besedilo35</f>
        <v>0</v>
      </c>
      <c r="D21" s="141">
        <f t="shared" ref="D21:D24" si="0">C21*1.22</f>
        <v>0</v>
      </c>
      <c r="E21" s="11"/>
      <c r="F21" s="11"/>
      <c r="G21" s="11"/>
    </row>
    <row r="22" spans="1:7" ht="29.25">
      <c r="A22" s="52">
        <v>3</v>
      </c>
      <c r="B22" s="56" t="s">
        <v>173</v>
      </c>
      <c r="C22" s="142">
        <f>'Vzdrževanje in potrošni mat.'!E9</f>
        <v>0</v>
      </c>
      <c r="D22" s="141">
        <f t="shared" si="0"/>
        <v>0</v>
      </c>
      <c r="E22" s="11"/>
      <c r="F22" s="11"/>
      <c r="G22" s="11"/>
    </row>
    <row r="23" spans="1:7" s="11" customFormat="1" ht="29.25">
      <c r="A23" s="52">
        <v>4</v>
      </c>
      <c r="B23" s="56" t="s">
        <v>174</v>
      </c>
      <c r="C23" s="142">
        <f>'Vzdrževanje in potrošni mat.'!E15</f>
        <v>0</v>
      </c>
      <c r="D23" s="141">
        <f t="shared" si="0"/>
        <v>0</v>
      </c>
    </row>
    <row r="24" spans="1:7" s="11" customFormat="1">
      <c r="A24" s="52">
        <v>5</v>
      </c>
      <c r="B24" s="56" t="s">
        <v>149</v>
      </c>
      <c r="C24" s="142">
        <f>'Vzdrževanje in potrošni mat.'!Besedilo46</f>
        <v>0</v>
      </c>
      <c r="D24" s="141">
        <f t="shared" si="0"/>
        <v>0</v>
      </c>
    </row>
    <row r="25" spans="1:7" ht="15.75" thickBot="1">
      <c r="A25" s="57"/>
      <c r="B25" s="58" t="s">
        <v>68</v>
      </c>
      <c r="C25" s="143">
        <f>SUM(C20:C24)</f>
        <v>0</v>
      </c>
      <c r="D25" s="144">
        <f>SUM(D20:D24)</f>
        <v>0</v>
      </c>
      <c r="E25" s="25"/>
      <c r="F25" s="11"/>
      <c r="G25" s="11"/>
    </row>
    <row r="28" spans="1:7">
      <c r="A28" s="28"/>
      <c r="B28" s="60" t="s">
        <v>137</v>
      </c>
      <c r="C28" s="29"/>
      <c r="D28" s="30"/>
      <c r="E28" s="31"/>
      <c r="F28" s="11"/>
      <c r="G28" s="11"/>
    </row>
    <row r="29" spans="1:7" ht="67.5" customHeight="1">
      <c r="A29" s="59" t="s">
        <v>138</v>
      </c>
      <c r="B29" s="165" t="s">
        <v>139</v>
      </c>
      <c r="C29" s="165"/>
      <c r="D29" s="165"/>
      <c r="E29" s="165"/>
      <c r="F29" s="165"/>
      <c r="G29" s="11"/>
    </row>
    <row r="30" spans="1:7">
      <c r="A30" s="59">
        <v>2</v>
      </c>
      <c r="B30" s="165" t="s">
        <v>175</v>
      </c>
      <c r="C30" s="165"/>
      <c r="D30" s="165"/>
      <c r="E30" s="165"/>
      <c r="F30" s="165"/>
    </row>
    <row r="32" spans="1:7">
      <c r="A32" s="61" t="s">
        <v>140</v>
      </c>
      <c r="B32" s="62"/>
      <c r="C32" s="63"/>
      <c r="D32" s="64"/>
      <c r="E32" s="65"/>
      <c r="F32" s="11"/>
      <c r="G32" s="11"/>
    </row>
    <row r="33" spans="1:7">
      <c r="A33" s="66"/>
      <c r="B33" s="63"/>
      <c r="C33" s="63"/>
      <c r="D33" s="64"/>
      <c r="E33" s="65"/>
      <c r="F33" s="11"/>
      <c r="G33" s="11"/>
    </row>
    <row r="34" spans="1:7">
      <c r="A34" s="66"/>
      <c r="B34" s="63"/>
      <c r="C34" s="63"/>
      <c r="D34" s="64"/>
      <c r="E34" s="65"/>
      <c r="F34" s="11"/>
      <c r="G34" s="11"/>
    </row>
    <row r="35" spans="1:7">
      <c r="A35" s="66"/>
      <c r="B35" s="67" t="s">
        <v>141</v>
      </c>
      <c r="C35" s="68"/>
      <c r="D35" s="69"/>
      <c r="E35" s="70"/>
    </row>
    <row r="36" spans="1:7">
      <c r="A36" s="71"/>
      <c r="B36" s="71"/>
      <c r="C36" s="71"/>
      <c r="D36" s="71"/>
      <c r="E36" s="71"/>
    </row>
  </sheetData>
  <mergeCells count="2">
    <mergeCell ref="B29:F29"/>
    <mergeCell ref="B30:F30"/>
  </mergeCells>
  <hyperlinks>
    <hyperlink ref="C11" location="'dograditev CZP'!A1" display="Pojdi na list" xr:uid="{2FC85B26-BCE5-4415-A6D0-AD92EA431D8D}"/>
    <hyperlink ref="C12" location="'Vzdrževanje in potrošni mat.'!A1" display="Pojdi na list" xr:uid="{2D565D10-5B4B-4FD4-8323-85105F1F1A22}"/>
    <hyperlink ref="C13" location="'Rezervni deli'!A1" display="Pojdi na list" xr:uid="{7E688072-5CBB-4C14-B3A0-C264D6057B63}"/>
  </hyperlink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7D84-3E34-4BD8-8849-76FCBA4841F5}">
  <sheetPr>
    <pageSetUpPr fitToPage="1"/>
  </sheetPr>
  <dimension ref="A1:L61"/>
  <sheetViews>
    <sheetView topLeftCell="A34" workbookViewId="0">
      <selection activeCell="B61" sqref="B61"/>
    </sheetView>
  </sheetViews>
  <sheetFormatPr defaultRowHeight="11.25"/>
  <cols>
    <col min="1" max="1" width="9.140625" style="80"/>
    <col min="2" max="2" width="45.42578125" style="80" customWidth="1"/>
    <col min="3" max="3" width="9.140625" style="80"/>
    <col min="4" max="4" width="13.28515625" style="80" customWidth="1"/>
    <col min="5" max="5" width="11.42578125" style="80" customWidth="1"/>
    <col min="6" max="6" width="12.7109375" style="80" customWidth="1"/>
    <col min="7" max="7" width="9.140625" style="80"/>
    <col min="8" max="8" width="11.28515625" style="80" customWidth="1"/>
    <col min="9" max="12" width="9.140625" style="80" hidden="1" customWidth="1"/>
    <col min="13" max="16384" width="9.140625" style="80"/>
  </cols>
  <sheetData>
    <row r="1" spans="1:12" ht="15">
      <c r="A1" s="73" t="s">
        <v>54</v>
      </c>
      <c r="B1" s="74"/>
      <c r="C1" s="75"/>
      <c r="D1" s="76"/>
      <c r="E1" s="76"/>
      <c r="F1" s="77"/>
      <c r="G1" s="78"/>
      <c r="H1" s="78"/>
      <c r="I1" s="78"/>
      <c r="J1" s="78"/>
      <c r="K1" s="78"/>
      <c r="L1" s="79"/>
    </row>
    <row r="2" spans="1:12" ht="15">
      <c r="A2" s="81" t="s">
        <v>53</v>
      </c>
      <c r="B2" s="82"/>
      <c r="C2" s="83"/>
      <c r="D2" s="84"/>
      <c r="E2" s="84"/>
      <c r="F2" s="85"/>
      <c r="G2" s="86"/>
      <c r="H2" s="86"/>
      <c r="I2" s="86"/>
      <c r="J2" s="86"/>
      <c r="K2" s="86"/>
      <c r="L2" s="87"/>
    </row>
    <row r="3" spans="1:12" ht="15.75" thickBot="1">
      <c r="A3" s="81"/>
      <c r="B3" s="82"/>
      <c r="C3" s="88"/>
      <c r="D3" s="89"/>
      <c r="E3" s="89"/>
      <c r="F3" s="85"/>
      <c r="G3" s="90"/>
      <c r="H3" s="90"/>
      <c r="I3" s="90"/>
      <c r="J3" s="90"/>
      <c r="K3" s="90"/>
      <c r="L3" s="91"/>
    </row>
    <row r="4" spans="1:12" s="98" customFormat="1" ht="68.25" thickBot="1">
      <c r="A4" s="92" t="s">
        <v>0</v>
      </c>
      <c r="B4" s="93" t="s">
        <v>1</v>
      </c>
      <c r="C4" s="94" t="s">
        <v>56</v>
      </c>
      <c r="D4" s="95" t="s">
        <v>58</v>
      </c>
      <c r="E4" s="96" t="s">
        <v>159</v>
      </c>
      <c r="F4" s="97" t="s">
        <v>57</v>
      </c>
      <c r="G4" s="94" t="s">
        <v>150</v>
      </c>
      <c r="H4" s="95" t="s">
        <v>59</v>
      </c>
    </row>
    <row r="5" spans="1:12">
      <c r="A5" s="99"/>
      <c r="B5" s="100"/>
      <c r="C5" s="101"/>
      <c r="D5" s="102"/>
      <c r="E5" s="103"/>
      <c r="F5" s="104"/>
    </row>
    <row r="6" spans="1:12" ht="54.75" customHeight="1">
      <c r="A6" s="105" t="s">
        <v>2</v>
      </c>
      <c r="B6" s="106" t="s">
        <v>3</v>
      </c>
      <c r="C6" s="107" t="s">
        <v>4</v>
      </c>
      <c r="D6" s="108">
        <v>2</v>
      </c>
      <c r="E6" s="137">
        <v>1.22</v>
      </c>
      <c r="F6" s="109"/>
      <c r="G6" s="133">
        <f>F6*D6</f>
        <v>0</v>
      </c>
      <c r="H6" s="135">
        <f>G6*E6</f>
        <v>0</v>
      </c>
    </row>
    <row r="7" spans="1:12">
      <c r="A7" s="105"/>
      <c r="B7" s="106"/>
      <c r="C7" s="107"/>
      <c r="D7" s="108"/>
      <c r="E7" s="137"/>
      <c r="F7" s="109"/>
      <c r="G7" s="133"/>
      <c r="H7" s="135"/>
    </row>
    <row r="8" spans="1:12">
      <c r="A8" s="105" t="s">
        <v>5</v>
      </c>
      <c r="B8" s="106" t="s">
        <v>6</v>
      </c>
      <c r="C8" s="107" t="s">
        <v>4</v>
      </c>
      <c r="D8" s="108">
        <v>1</v>
      </c>
      <c r="E8" s="137">
        <v>1.22</v>
      </c>
      <c r="F8" s="109"/>
      <c r="G8" s="133">
        <f t="shared" ref="G8:G56" si="0">F8*D8</f>
        <v>0</v>
      </c>
      <c r="H8" s="135">
        <f t="shared" ref="H8:H56" si="1">G8*E8</f>
        <v>0</v>
      </c>
    </row>
    <row r="9" spans="1:12">
      <c r="A9" s="105"/>
      <c r="B9" s="106"/>
      <c r="C9" s="107"/>
      <c r="D9" s="108"/>
      <c r="E9" s="137"/>
      <c r="F9" s="109"/>
      <c r="G9" s="133"/>
      <c r="H9" s="135"/>
    </row>
    <row r="10" spans="1:12">
      <c r="A10" s="105" t="s">
        <v>7</v>
      </c>
      <c r="B10" s="106" t="s">
        <v>8</v>
      </c>
      <c r="C10" s="107" t="s">
        <v>4</v>
      </c>
      <c r="D10" s="108">
        <v>4</v>
      </c>
      <c r="E10" s="137">
        <v>1.22</v>
      </c>
      <c r="F10" s="109"/>
      <c r="G10" s="133">
        <f t="shared" si="0"/>
        <v>0</v>
      </c>
      <c r="H10" s="135">
        <f t="shared" si="1"/>
        <v>0</v>
      </c>
    </row>
    <row r="11" spans="1:12">
      <c r="A11" s="111"/>
      <c r="B11" s="106"/>
      <c r="C11" s="112"/>
      <c r="D11" s="113"/>
      <c r="E11" s="137"/>
      <c r="F11" s="109"/>
      <c r="G11" s="133"/>
      <c r="H11" s="135"/>
    </row>
    <row r="12" spans="1:12">
      <c r="A12" s="105" t="s">
        <v>9</v>
      </c>
      <c r="B12" s="106" t="s">
        <v>10</v>
      </c>
      <c r="C12" s="107" t="s">
        <v>4</v>
      </c>
      <c r="D12" s="108">
        <v>6</v>
      </c>
      <c r="E12" s="137">
        <v>1.22</v>
      </c>
      <c r="F12" s="109"/>
      <c r="G12" s="133">
        <f t="shared" si="0"/>
        <v>0</v>
      </c>
      <c r="H12" s="135">
        <f t="shared" si="1"/>
        <v>0</v>
      </c>
    </row>
    <row r="13" spans="1:12" ht="195.75" customHeight="1">
      <c r="A13" s="105" t="s">
        <v>11</v>
      </c>
      <c r="B13" s="106" t="s">
        <v>151</v>
      </c>
      <c r="C13" s="107" t="s">
        <v>12</v>
      </c>
      <c r="D13" s="108">
        <v>42</v>
      </c>
      <c r="E13" s="137">
        <v>1.22</v>
      </c>
      <c r="F13" s="109"/>
      <c r="G13" s="133">
        <f t="shared" si="0"/>
        <v>0</v>
      </c>
      <c r="H13" s="135">
        <f t="shared" si="1"/>
        <v>0</v>
      </c>
    </row>
    <row r="14" spans="1:12">
      <c r="A14" s="105"/>
      <c r="B14" s="106"/>
      <c r="C14" s="107"/>
      <c r="D14" s="108"/>
      <c r="E14" s="137"/>
      <c r="F14" s="109"/>
      <c r="G14" s="133"/>
      <c r="H14" s="135"/>
    </row>
    <row r="15" spans="1:12" ht="198" customHeight="1">
      <c r="A15" s="105" t="s">
        <v>13</v>
      </c>
      <c r="B15" s="106" t="s">
        <v>152</v>
      </c>
      <c r="C15" s="107" t="s">
        <v>12</v>
      </c>
      <c r="D15" s="108">
        <v>10</v>
      </c>
      <c r="E15" s="137">
        <v>1.22</v>
      </c>
      <c r="F15" s="109"/>
      <c r="G15" s="133">
        <f t="shared" si="0"/>
        <v>0</v>
      </c>
      <c r="H15" s="135">
        <f t="shared" si="1"/>
        <v>0</v>
      </c>
    </row>
    <row r="16" spans="1:12">
      <c r="A16" s="105"/>
      <c r="B16" s="106"/>
      <c r="C16" s="107"/>
      <c r="D16" s="108"/>
      <c r="E16" s="137"/>
      <c r="F16" s="109"/>
      <c r="G16" s="133"/>
      <c r="H16" s="135"/>
    </row>
    <row r="17" spans="1:8" ht="189.75" customHeight="1">
      <c r="A17" s="105" t="s">
        <v>14</v>
      </c>
      <c r="B17" s="106" t="s">
        <v>153</v>
      </c>
      <c r="C17" s="107" t="s">
        <v>4</v>
      </c>
      <c r="D17" s="108">
        <v>12</v>
      </c>
      <c r="E17" s="137">
        <v>1.22</v>
      </c>
      <c r="F17" s="109"/>
      <c r="G17" s="133">
        <f t="shared" si="0"/>
        <v>0</v>
      </c>
      <c r="H17" s="135">
        <f t="shared" si="1"/>
        <v>0</v>
      </c>
    </row>
    <row r="18" spans="1:8">
      <c r="A18" s="105"/>
      <c r="B18" s="106"/>
      <c r="C18" s="107"/>
      <c r="D18" s="108"/>
      <c r="E18" s="137"/>
      <c r="F18" s="109"/>
      <c r="G18" s="133"/>
      <c r="H18" s="135"/>
    </row>
    <row r="19" spans="1:8" ht="147.75" customHeight="1">
      <c r="A19" s="105" t="s">
        <v>15</v>
      </c>
      <c r="B19" s="106" t="s">
        <v>154</v>
      </c>
      <c r="C19" s="107" t="s">
        <v>4</v>
      </c>
      <c r="D19" s="108">
        <v>2</v>
      </c>
      <c r="E19" s="137">
        <v>1.22</v>
      </c>
      <c r="F19" s="109"/>
      <c r="G19" s="133">
        <f t="shared" si="0"/>
        <v>0</v>
      </c>
      <c r="H19" s="135">
        <f t="shared" si="1"/>
        <v>0</v>
      </c>
    </row>
    <row r="20" spans="1:8">
      <c r="A20" s="105"/>
      <c r="B20" s="106"/>
      <c r="C20" s="107"/>
      <c r="D20" s="108"/>
      <c r="E20" s="137"/>
      <c r="F20" s="109"/>
      <c r="G20" s="133"/>
      <c r="H20" s="135"/>
    </row>
    <row r="21" spans="1:8" ht="159">
      <c r="A21" s="105" t="s">
        <v>16</v>
      </c>
      <c r="B21" s="106" t="s">
        <v>155</v>
      </c>
      <c r="C21" s="107" t="s">
        <v>4</v>
      </c>
      <c r="D21" s="108">
        <v>38</v>
      </c>
      <c r="E21" s="137">
        <v>1.22</v>
      </c>
      <c r="F21" s="109"/>
      <c r="G21" s="133">
        <f t="shared" si="0"/>
        <v>0</v>
      </c>
      <c r="H21" s="135">
        <f t="shared" si="1"/>
        <v>0</v>
      </c>
    </row>
    <row r="22" spans="1:8">
      <c r="A22" s="105"/>
      <c r="B22" s="106"/>
      <c r="C22" s="107"/>
      <c r="D22" s="108"/>
      <c r="E22" s="137"/>
      <c r="F22" s="109"/>
      <c r="G22" s="133"/>
      <c r="H22" s="135"/>
    </row>
    <row r="23" spans="1:8">
      <c r="A23" s="105" t="s">
        <v>17</v>
      </c>
      <c r="B23" s="106" t="s">
        <v>18</v>
      </c>
      <c r="C23" s="107" t="s">
        <v>4</v>
      </c>
      <c r="D23" s="108">
        <v>44</v>
      </c>
      <c r="E23" s="137">
        <v>1.22</v>
      </c>
      <c r="F23" s="109"/>
      <c r="G23" s="133">
        <f t="shared" si="0"/>
        <v>0</v>
      </c>
      <c r="H23" s="135">
        <f t="shared" si="1"/>
        <v>0</v>
      </c>
    </row>
    <row r="24" spans="1:8">
      <c r="A24" s="105"/>
      <c r="B24" s="106"/>
      <c r="C24" s="107"/>
      <c r="D24" s="108"/>
      <c r="E24" s="137"/>
      <c r="F24" s="109"/>
      <c r="G24" s="133"/>
      <c r="H24" s="135"/>
    </row>
    <row r="25" spans="1:8" ht="22.5">
      <c r="A25" s="105" t="s">
        <v>19</v>
      </c>
      <c r="B25" s="106" t="s">
        <v>20</v>
      </c>
      <c r="C25" s="107" t="s">
        <v>21</v>
      </c>
      <c r="D25" s="108">
        <v>2</v>
      </c>
      <c r="E25" s="137">
        <v>1.22</v>
      </c>
      <c r="F25" s="109"/>
      <c r="G25" s="133">
        <f t="shared" si="0"/>
        <v>0</v>
      </c>
      <c r="H25" s="135">
        <f t="shared" si="1"/>
        <v>0</v>
      </c>
    </row>
    <row r="26" spans="1:8">
      <c r="A26" s="105"/>
      <c r="B26" s="106"/>
      <c r="C26" s="107"/>
      <c r="D26" s="108"/>
      <c r="E26" s="137"/>
      <c r="F26" s="109"/>
      <c r="G26" s="133"/>
      <c r="H26" s="135"/>
    </row>
    <row r="27" spans="1:8" ht="38.25" customHeight="1">
      <c r="A27" s="105" t="s">
        <v>22</v>
      </c>
      <c r="B27" s="106" t="s">
        <v>23</v>
      </c>
      <c r="C27" s="107" t="s">
        <v>21</v>
      </c>
      <c r="D27" s="108">
        <v>2</v>
      </c>
      <c r="E27" s="137">
        <v>1.22</v>
      </c>
      <c r="F27" s="109"/>
      <c r="G27" s="133">
        <f t="shared" si="0"/>
        <v>0</v>
      </c>
      <c r="H27" s="135">
        <f t="shared" si="1"/>
        <v>0</v>
      </c>
    </row>
    <row r="28" spans="1:8">
      <c r="A28" s="105"/>
      <c r="B28" s="106"/>
      <c r="C28" s="107"/>
      <c r="D28" s="108"/>
      <c r="E28" s="137"/>
      <c r="F28" s="109"/>
      <c r="G28" s="133"/>
      <c r="H28" s="135"/>
    </row>
    <row r="29" spans="1:8">
      <c r="A29" s="105" t="s">
        <v>24</v>
      </c>
      <c r="B29" s="106" t="s">
        <v>25</v>
      </c>
      <c r="C29" s="107" t="s">
        <v>12</v>
      </c>
      <c r="D29" s="108">
        <v>60</v>
      </c>
      <c r="E29" s="137">
        <v>1.22</v>
      </c>
      <c r="F29" s="109"/>
      <c r="G29" s="133">
        <f t="shared" si="0"/>
        <v>0</v>
      </c>
      <c r="H29" s="135">
        <f t="shared" si="1"/>
        <v>0</v>
      </c>
    </row>
    <row r="30" spans="1:8">
      <c r="A30" s="105"/>
      <c r="B30" s="106"/>
      <c r="C30" s="107"/>
      <c r="D30" s="108"/>
      <c r="E30" s="137"/>
      <c r="F30" s="109"/>
      <c r="G30" s="133"/>
      <c r="H30" s="135"/>
    </row>
    <row r="31" spans="1:8">
      <c r="A31" s="105" t="s">
        <v>26</v>
      </c>
      <c r="B31" s="106" t="s">
        <v>27</v>
      </c>
      <c r="C31" s="107" t="s">
        <v>12</v>
      </c>
      <c r="D31" s="108">
        <v>60</v>
      </c>
      <c r="E31" s="137">
        <v>1.22</v>
      </c>
      <c r="F31" s="109"/>
      <c r="G31" s="133">
        <f t="shared" si="0"/>
        <v>0</v>
      </c>
      <c r="H31" s="135">
        <f t="shared" si="1"/>
        <v>0</v>
      </c>
    </row>
    <row r="32" spans="1:8">
      <c r="A32" s="105"/>
      <c r="B32" s="106"/>
      <c r="C32" s="107"/>
      <c r="D32" s="108"/>
      <c r="E32" s="137"/>
      <c r="F32" s="109"/>
      <c r="G32" s="133"/>
      <c r="H32" s="135"/>
    </row>
    <row r="33" spans="1:8" ht="174" customHeight="1">
      <c r="A33" s="105" t="s">
        <v>28</v>
      </c>
      <c r="B33" s="106" t="s">
        <v>29</v>
      </c>
      <c r="C33" s="107" t="s">
        <v>4</v>
      </c>
      <c r="D33" s="108">
        <v>4</v>
      </c>
      <c r="E33" s="137">
        <v>1.22</v>
      </c>
      <c r="F33" s="109"/>
      <c r="G33" s="133">
        <f t="shared" si="0"/>
        <v>0</v>
      </c>
      <c r="H33" s="135">
        <f t="shared" si="1"/>
        <v>0</v>
      </c>
    </row>
    <row r="34" spans="1:8">
      <c r="A34" s="105"/>
      <c r="B34" s="106"/>
      <c r="C34" s="107"/>
      <c r="D34" s="108"/>
      <c r="E34" s="137"/>
      <c r="F34" s="109"/>
      <c r="G34" s="133"/>
      <c r="H34" s="135"/>
    </row>
    <row r="35" spans="1:8" ht="33.75">
      <c r="A35" s="105" t="s">
        <v>30</v>
      </c>
      <c r="B35" s="106" t="s">
        <v>31</v>
      </c>
      <c r="C35" s="107" t="s">
        <v>4</v>
      </c>
      <c r="D35" s="108">
        <v>2</v>
      </c>
      <c r="E35" s="137">
        <v>1.22</v>
      </c>
      <c r="F35" s="109"/>
      <c r="G35" s="133">
        <f t="shared" si="0"/>
        <v>0</v>
      </c>
      <c r="H35" s="135">
        <f t="shared" si="1"/>
        <v>0</v>
      </c>
    </row>
    <row r="36" spans="1:8">
      <c r="A36" s="105"/>
      <c r="B36" s="106"/>
      <c r="C36" s="107"/>
      <c r="D36" s="108"/>
      <c r="E36" s="137"/>
      <c r="F36" s="109"/>
      <c r="G36" s="133"/>
      <c r="H36" s="135"/>
    </row>
    <row r="37" spans="1:8" ht="28.5" customHeight="1">
      <c r="A37" s="105" t="s">
        <v>32</v>
      </c>
      <c r="B37" s="106" t="s">
        <v>33</v>
      </c>
      <c r="C37" s="107" t="s">
        <v>4</v>
      </c>
      <c r="D37" s="108">
        <v>2</v>
      </c>
      <c r="E37" s="137">
        <v>1.22</v>
      </c>
      <c r="F37" s="109"/>
      <c r="G37" s="133">
        <f t="shared" si="0"/>
        <v>0</v>
      </c>
      <c r="H37" s="135">
        <f t="shared" si="1"/>
        <v>0</v>
      </c>
    </row>
    <row r="38" spans="1:8">
      <c r="A38" s="105"/>
      <c r="B38" s="106"/>
      <c r="C38" s="107"/>
      <c r="D38" s="108"/>
      <c r="E38" s="137"/>
      <c r="F38" s="109"/>
      <c r="G38" s="133"/>
      <c r="H38" s="135"/>
    </row>
    <row r="39" spans="1:8" ht="25.5" customHeight="1">
      <c r="A39" s="105" t="s">
        <v>34</v>
      </c>
      <c r="B39" s="106" t="s">
        <v>35</v>
      </c>
      <c r="C39" s="107" t="s">
        <v>4</v>
      </c>
      <c r="D39" s="108">
        <v>2</v>
      </c>
      <c r="E39" s="137">
        <v>1.22</v>
      </c>
      <c r="F39" s="109"/>
      <c r="G39" s="133">
        <f t="shared" si="0"/>
        <v>0</v>
      </c>
      <c r="H39" s="135">
        <f t="shared" si="1"/>
        <v>0</v>
      </c>
    </row>
    <row r="40" spans="1:8">
      <c r="A40" s="105"/>
      <c r="B40" s="106"/>
      <c r="C40" s="107"/>
      <c r="D40" s="108"/>
      <c r="E40" s="137"/>
      <c r="F40" s="109"/>
      <c r="G40" s="133"/>
      <c r="H40" s="135"/>
    </row>
    <row r="41" spans="1:8" ht="38.25" customHeight="1">
      <c r="A41" s="105" t="s">
        <v>36</v>
      </c>
      <c r="B41" s="106" t="s">
        <v>37</v>
      </c>
      <c r="C41" s="107" t="s">
        <v>4</v>
      </c>
      <c r="D41" s="108">
        <v>6</v>
      </c>
      <c r="E41" s="137">
        <v>1.22</v>
      </c>
      <c r="F41" s="109"/>
      <c r="G41" s="133">
        <f t="shared" si="0"/>
        <v>0</v>
      </c>
      <c r="H41" s="135">
        <f t="shared" si="1"/>
        <v>0</v>
      </c>
    </row>
    <row r="42" spans="1:8">
      <c r="A42" s="105"/>
      <c r="B42" s="106"/>
      <c r="C42" s="107"/>
      <c r="D42" s="108"/>
      <c r="E42" s="137"/>
      <c r="F42" s="109"/>
      <c r="G42" s="133"/>
      <c r="H42" s="135"/>
    </row>
    <row r="43" spans="1:8" ht="36" customHeight="1">
      <c r="A43" s="105" t="s">
        <v>38</v>
      </c>
      <c r="B43" s="106" t="s">
        <v>39</v>
      </c>
      <c r="C43" s="107" t="s">
        <v>40</v>
      </c>
      <c r="D43" s="108">
        <v>1</v>
      </c>
      <c r="E43" s="137">
        <v>1.22</v>
      </c>
      <c r="F43" s="109"/>
      <c r="G43" s="133">
        <f t="shared" si="0"/>
        <v>0</v>
      </c>
      <c r="H43" s="135">
        <f t="shared" si="1"/>
        <v>0</v>
      </c>
    </row>
    <row r="44" spans="1:8">
      <c r="A44" s="114"/>
      <c r="B44" s="115"/>
      <c r="C44" s="107"/>
      <c r="D44" s="108"/>
      <c r="E44" s="137"/>
      <c r="F44" s="109"/>
      <c r="G44" s="133"/>
      <c r="H44" s="135"/>
    </row>
    <row r="45" spans="1:8">
      <c r="A45" s="116" t="s">
        <v>41</v>
      </c>
      <c r="B45" s="106" t="s">
        <v>42</v>
      </c>
      <c r="C45" s="117"/>
      <c r="D45" s="110"/>
      <c r="E45" s="137"/>
      <c r="F45" s="109"/>
      <c r="G45" s="133"/>
      <c r="H45" s="135"/>
    </row>
    <row r="46" spans="1:8" ht="22.5">
      <c r="A46" s="114"/>
      <c r="B46" s="106" t="s">
        <v>43</v>
      </c>
      <c r="C46" s="107" t="s">
        <v>4</v>
      </c>
      <c r="D46" s="108">
        <v>6</v>
      </c>
      <c r="E46" s="137">
        <v>1.22</v>
      </c>
      <c r="F46" s="109"/>
      <c r="G46" s="133">
        <f t="shared" si="0"/>
        <v>0</v>
      </c>
      <c r="H46" s="135">
        <f t="shared" si="1"/>
        <v>0</v>
      </c>
    </row>
    <row r="47" spans="1:8">
      <c r="A47" s="114"/>
      <c r="B47" s="106"/>
      <c r="C47" s="107"/>
      <c r="D47" s="108"/>
      <c r="E47" s="137">
        <v>1.22</v>
      </c>
      <c r="F47" s="109"/>
      <c r="G47" s="133"/>
      <c r="H47" s="135"/>
    </row>
    <row r="48" spans="1:8">
      <c r="A48" s="105" t="s">
        <v>44</v>
      </c>
      <c r="B48" s="106" t="s">
        <v>45</v>
      </c>
      <c r="C48" s="107" t="s">
        <v>40</v>
      </c>
      <c r="D48" s="108">
        <v>1</v>
      </c>
      <c r="E48" s="137">
        <v>1.22</v>
      </c>
      <c r="F48" s="109"/>
      <c r="G48" s="133">
        <f t="shared" si="0"/>
        <v>0</v>
      </c>
      <c r="H48" s="135">
        <f t="shared" si="1"/>
        <v>0</v>
      </c>
    </row>
    <row r="49" spans="1:11">
      <c r="A49" s="105"/>
      <c r="B49" s="106"/>
      <c r="C49" s="107"/>
      <c r="D49" s="108"/>
      <c r="E49" s="137"/>
      <c r="F49" s="109"/>
      <c r="G49" s="133"/>
      <c r="H49" s="135"/>
    </row>
    <row r="50" spans="1:11" ht="25.5" customHeight="1">
      <c r="A50" s="105" t="s">
        <v>46</v>
      </c>
      <c r="B50" s="106" t="s">
        <v>47</v>
      </c>
      <c r="C50" s="107" t="s">
        <v>4</v>
      </c>
      <c r="D50" s="108">
        <v>3</v>
      </c>
      <c r="E50" s="137">
        <v>1.22</v>
      </c>
      <c r="F50" s="109"/>
      <c r="G50" s="133">
        <f t="shared" si="0"/>
        <v>0</v>
      </c>
      <c r="H50" s="135">
        <f t="shared" si="1"/>
        <v>0</v>
      </c>
    </row>
    <row r="51" spans="1:11">
      <c r="A51" s="105"/>
      <c r="B51" s="106"/>
      <c r="C51" s="107"/>
      <c r="D51" s="108"/>
      <c r="E51" s="137"/>
      <c r="F51" s="109"/>
      <c r="G51" s="133"/>
      <c r="H51" s="135"/>
    </row>
    <row r="52" spans="1:11" ht="19.5" customHeight="1">
      <c r="A52" s="105" t="s">
        <v>48</v>
      </c>
      <c r="B52" s="106" t="s">
        <v>49</v>
      </c>
      <c r="C52" s="107" t="s">
        <v>40</v>
      </c>
      <c r="D52" s="108">
        <v>1</v>
      </c>
      <c r="E52" s="137">
        <v>1.22</v>
      </c>
      <c r="F52" s="109"/>
      <c r="G52" s="133">
        <f t="shared" si="0"/>
        <v>0</v>
      </c>
      <c r="H52" s="135">
        <f t="shared" si="1"/>
        <v>0</v>
      </c>
    </row>
    <row r="53" spans="1:11">
      <c r="A53" s="105"/>
      <c r="B53" s="106"/>
      <c r="C53" s="107"/>
      <c r="D53" s="108"/>
      <c r="E53" s="137"/>
      <c r="F53" s="109"/>
      <c r="G53" s="133"/>
      <c r="H53" s="135"/>
    </row>
    <row r="54" spans="1:11" ht="22.5">
      <c r="A54" s="105" t="s">
        <v>50</v>
      </c>
      <c r="B54" s="106" t="s">
        <v>51</v>
      </c>
      <c r="C54" s="107" t="s">
        <v>40</v>
      </c>
      <c r="D54" s="108">
        <v>1</v>
      </c>
      <c r="E54" s="137">
        <v>1.22</v>
      </c>
      <c r="F54" s="109"/>
      <c r="G54" s="133">
        <f t="shared" si="0"/>
        <v>0</v>
      </c>
      <c r="H54" s="135">
        <f t="shared" si="1"/>
        <v>0</v>
      </c>
    </row>
    <row r="55" spans="1:11">
      <c r="A55" s="105"/>
      <c r="B55" s="106"/>
      <c r="C55" s="107"/>
      <c r="D55" s="108"/>
      <c r="E55" s="137"/>
      <c r="F55" s="109"/>
      <c r="G55" s="133"/>
      <c r="H55" s="135"/>
    </row>
    <row r="56" spans="1:11">
      <c r="A56" s="105" t="s">
        <v>52</v>
      </c>
      <c r="B56" s="106" t="s">
        <v>55</v>
      </c>
      <c r="C56" s="107" t="s">
        <v>4</v>
      </c>
      <c r="D56" s="108">
        <v>1</v>
      </c>
      <c r="E56" s="137">
        <v>1.22</v>
      </c>
      <c r="F56" s="109"/>
      <c r="G56" s="133">
        <f t="shared" si="0"/>
        <v>0</v>
      </c>
      <c r="H56" s="135">
        <f t="shared" si="1"/>
        <v>0</v>
      </c>
    </row>
    <row r="57" spans="1:11">
      <c r="A57" s="99"/>
      <c r="B57" s="100"/>
      <c r="C57" s="101"/>
      <c r="D57" s="102"/>
      <c r="E57" s="102"/>
      <c r="F57" s="104"/>
      <c r="K57" s="118"/>
    </row>
    <row r="58" spans="1:11">
      <c r="A58" s="99"/>
      <c r="B58" s="100"/>
      <c r="C58" s="101"/>
      <c r="D58" s="102"/>
      <c r="E58" s="103"/>
      <c r="F58" s="104"/>
    </row>
    <row r="59" spans="1:11" ht="69.75" customHeight="1">
      <c r="A59" s="99"/>
      <c r="E59" s="119"/>
      <c r="F59" s="120" t="s">
        <v>148</v>
      </c>
      <c r="G59" s="134">
        <f>SUM(G6:G58)</f>
        <v>0</v>
      </c>
      <c r="H59" s="136">
        <f>SUM(H6:H58)</f>
        <v>0</v>
      </c>
    </row>
    <row r="60" spans="1:11">
      <c r="A60" s="99"/>
    </row>
    <row r="61" spans="1:11">
      <c r="A61" s="80" t="s">
        <v>176</v>
      </c>
      <c r="B61" s="80" t="s">
        <v>175</v>
      </c>
    </row>
  </sheetData>
  <pageMargins left="0.25" right="0.25" top="0.75" bottom="0.75" header="0.3" footer="0.3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EB9C1-C034-420C-A22F-B6C4259C8596}">
  <sheetPr>
    <pageSetUpPr fitToPage="1"/>
  </sheetPr>
  <dimension ref="A1:N29"/>
  <sheetViews>
    <sheetView topLeftCell="A16" workbookViewId="0">
      <selection activeCell="G49" sqref="G49"/>
    </sheetView>
  </sheetViews>
  <sheetFormatPr defaultRowHeight="14.25"/>
  <cols>
    <col min="1" max="1" width="16.28515625" style="71" customWidth="1"/>
    <col min="2" max="2" width="9.140625" style="71"/>
    <col min="3" max="3" width="20" style="71" customWidth="1"/>
    <col min="4" max="4" width="18.140625" style="71" customWidth="1"/>
    <col min="5" max="5" width="17.5703125" style="71" customWidth="1"/>
    <col min="6" max="6" width="24.7109375" style="71" customWidth="1"/>
    <col min="7" max="7" width="20.28515625" style="71" customWidth="1"/>
    <col min="8" max="16384" width="9.140625" style="71"/>
  </cols>
  <sheetData>
    <row r="1" spans="1:14" ht="81" customHeight="1" thickBot="1">
      <c r="A1" s="9" t="s">
        <v>78</v>
      </c>
      <c r="B1" s="2" t="s">
        <v>56</v>
      </c>
      <c r="C1" s="3" t="s">
        <v>69</v>
      </c>
      <c r="D1" s="3" t="s">
        <v>159</v>
      </c>
      <c r="E1" s="3" t="s">
        <v>163</v>
      </c>
      <c r="F1" s="3" t="s">
        <v>164</v>
      </c>
    </row>
    <row r="2" spans="1:14" ht="105.75" customHeight="1" thickBot="1">
      <c r="A2" s="4" t="s">
        <v>172</v>
      </c>
      <c r="B2" s="5" t="s">
        <v>70</v>
      </c>
      <c r="C2" s="6"/>
      <c r="D2" s="6">
        <v>1.22</v>
      </c>
      <c r="E2" s="6">
        <f>2*7*Besedilo12</f>
        <v>0</v>
      </c>
      <c r="F2" s="6">
        <f>Besedilo35*Besedilo37</f>
        <v>0</v>
      </c>
    </row>
    <row r="3" spans="1:14" ht="15" thickBot="1">
      <c r="A3" s="4" t="s">
        <v>71</v>
      </c>
      <c r="B3" s="5" t="s">
        <v>72</v>
      </c>
      <c r="C3" s="6" t="s">
        <v>67</v>
      </c>
      <c r="D3" s="7"/>
      <c r="E3" s="7"/>
      <c r="F3" s="7"/>
    </row>
    <row r="4" spans="1:14" ht="15" thickBot="1">
      <c r="A4" s="4" t="s">
        <v>73</v>
      </c>
      <c r="B4" s="5" t="s">
        <v>74</v>
      </c>
      <c r="C4" s="6" t="s">
        <v>67</v>
      </c>
      <c r="D4" s="7"/>
      <c r="E4" s="7"/>
      <c r="F4" s="7"/>
    </row>
    <row r="5" spans="1:14" ht="34.5" thickBot="1">
      <c r="A5" s="4" t="s">
        <v>75</v>
      </c>
      <c r="B5" s="5" t="s">
        <v>76</v>
      </c>
      <c r="C5" s="6" t="s">
        <v>67</v>
      </c>
      <c r="D5" s="7"/>
      <c r="E5" s="7"/>
      <c r="F5" s="7"/>
    </row>
    <row r="6" spans="1:14">
      <c r="A6" s="10" t="s">
        <v>77</v>
      </c>
      <c r="B6" s="10"/>
      <c r="C6" s="10"/>
      <c r="D6" s="10"/>
    </row>
    <row r="7" spans="1:14" ht="15" thickBot="1">
      <c r="A7" s="8"/>
    </row>
    <row r="8" spans="1:14" ht="57" thickBot="1">
      <c r="A8" s="139" t="s">
        <v>78</v>
      </c>
      <c r="B8" s="140" t="s">
        <v>56</v>
      </c>
      <c r="C8" s="140" t="s">
        <v>69</v>
      </c>
      <c r="D8" s="140" t="s">
        <v>159</v>
      </c>
      <c r="E8" s="140" t="s">
        <v>165</v>
      </c>
      <c r="F8" s="140" t="s">
        <v>166</v>
      </c>
    </row>
    <row r="9" spans="1:14" ht="113.25" thickBot="1">
      <c r="A9" s="161" t="s">
        <v>160</v>
      </c>
      <c r="B9" s="162" t="s">
        <v>70</v>
      </c>
      <c r="C9" s="162"/>
      <c r="D9" s="162">
        <v>1.22</v>
      </c>
      <c r="E9" s="162">
        <f>7*17*C9</f>
        <v>0</v>
      </c>
      <c r="F9" s="163">
        <f>E9*D9</f>
        <v>0</v>
      </c>
    </row>
    <row r="10" spans="1:14" ht="38.25" customHeight="1" thickBot="1">
      <c r="A10" s="4" t="s">
        <v>71</v>
      </c>
      <c r="B10" s="5" t="s">
        <v>72</v>
      </c>
      <c r="C10" s="6" t="s">
        <v>67</v>
      </c>
      <c r="D10" s="7"/>
      <c r="E10" s="7"/>
      <c r="F10" s="7"/>
    </row>
    <row r="11" spans="1:14" ht="15" thickBot="1">
      <c r="A11" s="4" t="s">
        <v>73</v>
      </c>
      <c r="B11" s="5" t="s">
        <v>74</v>
      </c>
      <c r="C11" s="6" t="s">
        <v>67</v>
      </c>
      <c r="D11" s="7"/>
      <c r="E11" s="7"/>
      <c r="F11" s="7"/>
    </row>
    <row r="12" spans="1:14" ht="34.5" thickBot="1">
      <c r="A12" s="4" t="s">
        <v>75</v>
      </c>
      <c r="B12" s="5" t="s">
        <v>76</v>
      </c>
      <c r="C12" s="6" t="s">
        <v>67</v>
      </c>
      <c r="D12" s="7"/>
      <c r="E12" s="7"/>
      <c r="F12" s="7"/>
    </row>
    <row r="13" spans="1:14" ht="15" thickBot="1">
      <c r="A13" s="121"/>
    </row>
    <row r="14" spans="1:14" ht="56.25">
      <c r="A14" s="139" t="s">
        <v>78</v>
      </c>
      <c r="B14" s="140" t="s">
        <v>56</v>
      </c>
      <c r="C14" s="140" t="s">
        <v>69</v>
      </c>
      <c r="D14" s="140" t="s">
        <v>159</v>
      </c>
      <c r="E14" s="140" t="s">
        <v>170</v>
      </c>
      <c r="F14" s="140" t="s">
        <v>171</v>
      </c>
      <c r="I14" s="11"/>
      <c r="J14" s="11"/>
      <c r="K14" s="11"/>
      <c r="L14" s="11"/>
      <c r="M14" s="11"/>
      <c r="N14" s="11"/>
    </row>
    <row r="15" spans="1:14" ht="113.25" thickBot="1">
      <c r="A15" s="146" t="s">
        <v>161</v>
      </c>
      <c r="B15" s="147" t="s">
        <v>70</v>
      </c>
      <c r="C15" s="147"/>
      <c r="D15" s="147">
        <v>1.22</v>
      </c>
      <c r="E15" s="147">
        <f>7*5*C15</f>
        <v>0</v>
      </c>
      <c r="F15" s="148">
        <f>E15*D15</f>
        <v>0</v>
      </c>
      <c r="G15" s="126"/>
      <c r="I15" s="11"/>
      <c r="J15" s="11"/>
      <c r="K15" s="11"/>
      <c r="L15" s="11"/>
      <c r="M15" s="11"/>
      <c r="N15" s="11"/>
    </row>
    <row r="16" spans="1:14" ht="15.75" thickBot="1">
      <c r="A16" s="4" t="s">
        <v>71</v>
      </c>
      <c r="B16" s="5" t="s">
        <v>72</v>
      </c>
      <c r="C16" s="6" t="s">
        <v>67</v>
      </c>
      <c r="D16" s="7"/>
      <c r="E16" s="7"/>
      <c r="F16" s="7"/>
      <c r="G16" s="11"/>
      <c r="I16" s="11"/>
      <c r="J16" s="11"/>
      <c r="K16" s="11"/>
      <c r="L16" s="11"/>
      <c r="M16" s="11"/>
      <c r="N16" s="11"/>
    </row>
    <row r="17" spans="1:14" ht="15.75" thickBot="1">
      <c r="A17" s="4" t="s">
        <v>73</v>
      </c>
      <c r="B17" s="5" t="s">
        <v>74</v>
      </c>
      <c r="C17" s="6" t="s">
        <v>67</v>
      </c>
      <c r="D17" s="7"/>
      <c r="E17" s="7"/>
      <c r="F17" s="7"/>
      <c r="G17" s="11"/>
      <c r="I17" s="11"/>
      <c r="J17" s="11"/>
      <c r="K17" s="11"/>
      <c r="L17" s="11"/>
      <c r="M17" s="11"/>
      <c r="N17" s="11"/>
    </row>
    <row r="18" spans="1:14" ht="34.5" thickBot="1">
      <c r="A18" s="4" t="s">
        <v>75</v>
      </c>
      <c r="B18" s="5" t="s">
        <v>76</v>
      </c>
      <c r="C18" s="6" t="s">
        <v>67</v>
      </c>
      <c r="D18" s="7"/>
      <c r="E18" s="7"/>
      <c r="F18" s="7"/>
      <c r="G18" s="11"/>
      <c r="I18" s="11"/>
      <c r="J18" s="11"/>
      <c r="K18" s="11"/>
      <c r="L18" s="11"/>
      <c r="M18" s="11"/>
      <c r="N18" s="11"/>
    </row>
    <row r="19" spans="1:14" ht="15">
      <c r="G19" s="11"/>
      <c r="I19" s="11"/>
      <c r="J19" s="11"/>
      <c r="K19" s="11"/>
      <c r="L19" s="11"/>
      <c r="M19" s="11"/>
      <c r="N19" s="11"/>
    </row>
    <row r="20" spans="1:14" ht="15.75" thickBot="1">
      <c r="G20" s="11"/>
      <c r="I20" s="11"/>
      <c r="J20" s="11"/>
      <c r="K20" s="11"/>
      <c r="L20" s="11"/>
      <c r="M20" s="11"/>
      <c r="N20" s="11"/>
    </row>
    <row r="21" spans="1:14" ht="34.5" thickBot="1">
      <c r="A21" s="152" t="s">
        <v>65</v>
      </c>
      <c r="B21" s="149" t="s">
        <v>56</v>
      </c>
      <c r="C21" s="149" t="s">
        <v>167</v>
      </c>
      <c r="D21" s="149" t="s">
        <v>66</v>
      </c>
      <c r="E21" s="150" t="s">
        <v>159</v>
      </c>
      <c r="F21" s="164" t="s">
        <v>168</v>
      </c>
      <c r="G21" s="149" t="s">
        <v>169</v>
      </c>
      <c r="I21" s="11"/>
      <c r="J21" s="11"/>
      <c r="K21" s="11"/>
      <c r="L21" s="11"/>
      <c r="M21" s="11"/>
      <c r="N21" s="11"/>
    </row>
    <row r="22" spans="1:14" ht="56.25">
      <c r="A22" s="153" t="s">
        <v>60</v>
      </c>
      <c r="B22" s="154" t="s">
        <v>4</v>
      </c>
      <c r="C22" s="154">
        <v>44</v>
      </c>
      <c r="D22" s="154"/>
      <c r="E22" s="154">
        <v>1.22</v>
      </c>
      <c r="F22" s="154">
        <f>IFERROR(C22*Besedilo77,0)</f>
        <v>0</v>
      </c>
      <c r="G22" s="155">
        <f>F27*E27</f>
        <v>0</v>
      </c>
      <c r="I22" s="11"/>
      <c r="J22" s="11"/>
      <c r="K22" s="11"/>
      <c r="L22" s="11"/>
      <c r="M22" s="11"/>
      <c r="N22" s="11"/>
    </row>
    <row r="23" spans="1:14" ht="45">
      <c r="A23" s="156" t="s">
        <v>61</v>
      </c>
      <c r="B23" s="151" t="s">
        <v>4</v>
      </c>
      <c r="C23" s="151">
        <v>4</v>
      </c>
      <c r="D23" s="151"/>
      <c r="E23" s="151">
        <v>1.22</v>
      </c>
      <c r="F23" s="151">
        <f>IFERROR(C23*Besedilo77,0)</f>
        <v>0</v>
      </c>
      <c r="G23" s="157">
        <f t="shared" ref="G23:G26" si="0">F28*E28</f>
        <v>0</v>
      </c>
      <c r="I23" s="11"/>
      <c r="J23" s="11"/>
      <c r="K23" s="11"/>
      <c r="L23" s="11"/>
      <c r="M23" s="11"/>
      <c r="N23" s="11"/>
    </row>
    <row r="24" spans="1:14" ht="45">
      <c r="A24" s="156" t="s">
        <v>62</v>
      </c>
      <c r="B24" s="151" t="s">
        <v>4</v>
      </c>
      <c r="C24" s="151">
        <v>4</v>
      </c>
      <c r="D24" s="151"/>
      <c r="E24" s="151">
        <v>1.22</v>
      </c>
      <c r="F24" s="151">
        <f>IFERROR(C24*Besedilo77,0)</f>
        <v>0</v>
      </c>
      <c r="G24" s="157">
        <f t="shared" si="0"/>
        <v>0</v>
      </c>
      <c r="I24" s="11"/>
      <c r="J24" s="11"/>
      <c r="K24" s="11"/>
      <c r="L24" s="11"/>
      <c r="M24" s="11"/>
      <c r="N24" s="11"/>
    </row>
    <row r="25" spans="1:14" ht="33.75">
      <c r="A25" s="156" t="s">
        <v>63</v>
      </c>
      <c r="B25" s="151" t="s">
        <v>4</v>
      </c>
      <c r="C25" s="151">
        <v>980</v>
      </c>
      <c r="D25" s="151"/>
      <c r="E25" s="151">
        <v>1.22</v>
      </c>
      <c r="F25" s="151">
        <f>IFERROR(C25*Besedilo77,0)</f>
        <v>0</v>
      </c>
      <c r="G25" s="157">
        <f t="shared" si="0"/>
        <v>0</v>
      </c>
    </row>
    <row r="26" spans="1:14" ht="45.75" thickBot="1">
      <c r="A26" s="158" t="s">
        <v>64</v>
      </c>
      <c r="B26" s="159" t="s">
        <v>4</v>
      </c>
      <c r="C26" s="159">
        <v>160</v>
      </c>
      <c r="D26" s="159"/>
      <c r="E26" s="159">
        <v>1.22</v>
      </c>
      <c r="F26" s="159">
        <f>IFERROR(C26*Besedilo77,0)</f>
        <v>0</v>
      </c>
      <c r="G26" s="160">
        <f t="shared" si="0"/>
        <v>0</v>
      </c>
    </row>
    <row r="27" spans="1:14" ht="15" thickBot="1">
      <c r="A27" s="166" t="s">
        <v>68</v>
      </c>
      <c r="B27" s="167"/>
      <c r="C27" s="167"/>
      <c r="D27" s="167"/>
      <c r="E27" s="168"/>
      <c r="F27" s="1">
        <f>SUM(F22:F26)</f>
        <v>0</v>
      </c>
      <c r="G27" s="1">
        <f>SUM(G22:G26)</f>
        <v>0</v>
      </c>
    </row>
    <row r="29" spans="1:14">
      <c r="A29" s="80" t="s">
        <v>177</v>
      </c>
      <c r="B29" s="80" t="s">
        <v>175</v>
      </c>
      <c r="C29" s="80"/>
      <c r="D29" s="80"/>
      <c r="E29" s="80"/>
      <c r="F29" s="80"/>
    </row>
  </sheetData>
  <mergeCells count="1">
    <mergeCell ref="A27:E27"/>
  </mergeCells>
  <pageMargins left="0.25" right="0.25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D6D84-2C59-4372-AA7B-6159F50E982C}">
  <sheetPr>
    <pageSetUpPr fitToPage="1"/>
  </sheetPr>
  <dimension ref="A1:AE37"/>
  <sheetViews>
    <sheetView workbookViewId="0">
      <selection activeCell="R26" sqref="R26"/>
    </sheetView>
  </sheetViews>
  <sheetFormatPr defaultRowHeight="14.25"/>
  <cols>
    <col min="1" max="2" width="9.140625" style="71"/>
    <col min="3" max="3" width="13" style="71" customWidth="1"/>
    <col min="4" max="4" width="9.140625" style="71"/>
    <col min="5" max="5" width="13.7109375" style="71" customWidth="1"/>
    <col min="6" max="6" width="10.5703125" style="71" customWidth="1"/>
    <col min="7" max="7" width="22" style="71" customWidth="1"/>
    <col min="8" max="8" width="26.28515625" style="71" customWidth="1"/>
    <col min="9" max="19" width="9.140625" style="71"/>
    <col min="20" max="20" width="15.85546875" style="71" customWidth="1"/>
    <col min="21" max="16384" width="9.140625" style="71"/>
  </cols>
  <sheetData>
    <row r="1" spans="1:31" ht="18">
      <c r="A1" s="173" t="s">
        <v>79</v>
      </c>
      <c r="B1" s="173"/>
      <c r="C1" s="173"/>
      <c r="D1" s="173"/>
      <c r="E1" s="173"/>
      <c r="F1" s="173"/>
      <c r="G1" s="173"/>
    </row>
    <row r="3" spans="1:31">
      <c r="A3" s="71" t="s">
        <v>80</v>
      </c>
    </row>
    <row r="4" spans="1:31" ht="15" thickBot="1"/>
    <row r="5" spans="1:31" ht="43.5" customHeight="1" thickBot="1">
      <c r="A5" s="122" t="s">
        <v>81</v>
      </c>
      <c r="B5" s="175" t="s">
        <v>84</v>
      </c>
      <c r="C5" s="175"/>
      <c r="D5" s="123" t="s">
        <v>56</v>
      </c>
      <c r="E5" s="123" t="s">
        <v>82</v>
      </c>
      <c r="F5" s="123" t="s">
        <v>83</v>
      </c>
      <c r="G5" s="124" t="s">
        <v>157</v>
      </c>
      <c r="H5" s="145" t="s">
        <v>158</v>
      </c>
      <c r="S5" s="170"/>
      <c r="T5" s="170"/>
      <c r="U5" s="170"/>
      <c r="V5" s="170"/>
      <c r="W5" s="170"/>
      <c r="X5" s="170"/>
      <c r="Y5" s="170"/>
      <c r="Z5" s="125"/>
      <c r="AA5" s="126"/>
      <c r="AB5" s="126"/>
      <c r="AC5" s="126"/>
      <c r="AD5" s="126"/>
      <c r="AE5" s="126"/>
    </row>
    <row r="6" spans="1:31" ht="34.5" customHeight="1">
      <c r="A6" s="127" t="s">
        <v>85</v>
      </c>
      <c r="B6" s="176" t="s">
        <v>86</v>
      </c>
      <c r="C6" s="176"/>
      <c r="D6" s="127" t="s">
        <v>4</v>
      </c>
      <c r="E6" s="127">
        <v>1</v>
      </c>
      <c r="F6" s="127">
        <v>1.22</v>
      </c>
      <c r="G6" s="127">
        <v>0</v>
      </c>
      <c r="H6" s="138">
        <f>G6*F6</f>
        <v>0</v>
      </c>
      <c r="S6" s="169"/>
      <c r="T6" s="169"/>
      <c r="U6" s="169"/>
      <c r="V6" s="169"/>
      <c r="W6" s="169"/>
      <c r="X6" s="169"/>
      <c r="Y6" s="169"/>
      <c r="Z6" s="125"/>
      <c r="AA6" s="126"/>
      <c r="AB6" s="126"/>
      <c r="AC6" s="126"/>
      <c r="AD6" s="126"/>
      <c r="AE6" s="126"/>
    </row>
    <row r="7" spans="1:31">
      <c r="A7" s="129" t="s">
        <v>87</v>
      </c>
      <c r="B7" s="174" t="s">
        <v>88</v>
      </c>
      <c r="C7" s="174"/>
      <c r="D7" s="129" t="s">
        <v>4</v>
      </c>
      <c r="E7" s="129">
        <v>1</v>
      </c>
      <c r="F7" s="128">
        <v>1.22</v>
      </c>
      <c r="G7" s="129">
        <v>0</v>
      </c>
      <c r="H7" s="138">
        <f t="shared" ref="H7:H26" si="0">G7*F7</f>
        <v>0</v>
      </c>
      <c r="S7" s="171"/>
      <c r="T7" s="171"/>
      <c r="U7" s="171"/>
      <c r="V7" s="171"/>
      <c r="W7" s="171"/>
      <c r="X7" s="171"/>
      <c r="Y7" s="171"/>
      <c r="Z7" s="171"/>
      <c r="AA7" s="126"/>
      <c r="AB7" s="126"/>
      <c r="AC7" s="126"/>
      <c r="AD7" s="126"/>
      <c r="AE7" s="126"/>
    </row>
    <row r="8" spans="1:31" ht="42.75" customHeight="1">
      <c r="A8" s="129" t="s">
        <v>89</v>
      </c>
      <c r="B8" s="174" t="s">
        <v>90</v>
      </c>
      <c r="C8" s="174"/>
      <c r="D8" s="129" t="s">
        <v>4</v>
      </c>
      <c r="E8" s="129">
        <v>1</v>
      </c>
      <c r="F8" s="128">
        <v>1.22</v>
      </c>
      <c r="G8" s="129">
        <v>0</v>
      </c>
      <c r="H8" s="138">
        <f t="shared" si="0"/>
        <v>0</v>
      </c>
      <c r="S8" s="130"/>
      <c r="T8" s="130"/>
      <c r="U8" s="130"/>
      <c r="V8" s="130"/>
      <c r="W8" s="130"/>
      <c r="X8" s="130"/>
      <c r="Y8" s="172"/>
      <c r="Z8" s="172"/>
      <c r="AA8" s="126"/>
      <c r="AB8" s="126"/>
      <c r="AC8" s="126"/>
      <c r="AD8" s="126"/>
      <c r="AE8" s="126"/>
    </row>
    <row r="9" spans="1:31" ht="40.5" customHeight="1">
      <c r="A9" s="129" t="s">
        <v>91</v>
      </c>
      <c r="B9" s="174" t="s">
        <v>92</v>
      </c>
      <c r="C9" s="174"/>
      <c r="D9" s="129" t="s">
        <v>4</v>
      </c>
      <c r="E9" s="129">
        <v>1</v>
      </c>
      <c r="F9" s="128">
        <v>1.22</v>
      </c>
      <c r="G9" s="129">
        <v>0</v>
      </c>
      <c r="H9" s="138">
        <f t="shared" si="0"/>
        <v>0</v>
      </c>
      <c r="S9" s="131"/>
      <c r="T9" s="132"/>
      <c r="U9" s="131"/>
      <c r="V9" s="131"/>
      <c r="W9" s="131"/>
      <c r="X9" s="131"/>
      <c r="Y9" s="169"/>
      <c r="Z9" s="169"/>
      <c r="AA9" s="126"/>
      <c r="AB9" s="126"/>
      <c r="AC9" s="126"/>
      <c r="AD9" s="126"/>
      <c r="AE9" s="126"/>
    </row>
    <row r="10" spans="1:31" ht="35.25" customHeight="1">
      <c r="A10" s="129" t="s">
        <v>93</v>
      </c>
      <c r="B10" s="174" t="s">
        <v>94</v>
      </c>
      <c r="C10" s="174"/>
      <c r="D10" s="129" t="s">
        <v>4</v>
      </c>
      <c r="E10" s="129">
        <v>1</v>
      </c>
      <c r="F10" s="128">
        <v>1.22</v>
      </c>
      <c r="G10" s="129">
        <v>0</v>
      </c>
      <c r="H10" s="138">
        <f t="shared" si="0"/>
        <v>0</v>
      </c>
      <c r="S10" s="131"/>
      <c r="T10" s="132"/>
      <c r="U10" s="131"/>
      <c r="V10" s="131"/>
      <c r="W10" s="131"/>
      <c r="X10" s="131"/>
      <c r="Y10" s="169"/>
      <c r="Z10" s="169"/>
      <c r="AA10" s="126"/>
      <c r="AB10" s="126"/>
      <c r="AC10" s="126"/>
      <c r="AD10" s="126"/>
      <c r="AE10" s="126"/>
    </row>
    <row r="11" spans="1:31" ht="38.25" customHeight="1">
      <c r="A11" s="129" t="s">
        <v>95</v>
      </c>
      <c r="B11" s="174" t="s">
        <v>96</v>
      </c>
      <c r="C11" s="174"/>
      <c r="D11" s="129" t="s">
        <v>4</v>
      </c>
      <c r="E11" s="129">
        <v>1</v>
      </c>
      <c r="F11" s="128">
        <v>1.22</v>
      </c>
      <c r="G11" s="129">
        <v>0</v>
      </c>
      <c r="H11" s="138">
        <f t="shared" si="0"/>
        <v>0</v>
      </c>
      <c r="S11" s="131"/>
      <c r="T11" s="132"/>
      <c r="U11" s="131"/>
      <c r="V11" s="131"/>
      <c r="W11" s="131"/>
      <c r="X11" s="131"/>
      <c r="Y11" s="169"/>
      <c r="Z11" s="169"/>
      <c r="AA11" s="126"/>
      <c r="AB11" s="126"/>
      <c r="AC11" s="126"/>
      <c r="AD11" s="126"/>
      <c r="AE11" s="126"/>
    </row>
    <row r="12" spans="1:31" ht="38.25" customHeight="1">
      <c r="A12" s="129" t="s">
        <v>97</v>
      </c>
      <c r="B12" s="174" t="s">
        <v>98</v>
      </c>
      <c r="C12" s="174"/>
      <c r="D12" s="129" t="s">
        <v>40</v>
      </c>
      <c r="E12" s="129">
        <v>1</v>
      </c>
      <c r="F12" s="128">
        <v>1.22</v>
      </c>
      <c r="G12" s="129">
        <v>0</v>
      </c>
      <c r="H12" s="138">
        <f t="shared" si="0"/>
        <v>0</v>
      </c>
      <c r="S12" s="131"/>
      <c r="T12" s="132"/>
      <c r="U12" s="131"/>
      <c r="V12" s="131"/>
      <c r="W12" s="131"/>
      <c r="X12" s="131"/>
      <c r="Y12" s="169"/>
      <c r="Z12" s="169"/>
      <c r="AA12" s="126"/>
      <c r="AB12" s="126"/>
      <c r="AC12" s="126"/>
      <c r="AD12" s="126"/>
      <c r="AE12" s="126"/>
    </row>
    <row r="13" spans="1:31" ht="25.5" customHeight="1">
      <c r="A13" s="129" t="s">
        <v>99</v>
      </c>
      <c r="B13" s="174" t="s">
        <v>100</v>
      </c>
      <c r="C13" s="174"/>
      <c r="D13" s="129" t="s">
        <v>4</v>
      </c>
      <c r="E13" s="129">
        <v>1</v>
      </c>
      <c r="F13" s="128">
        <v>1.22</v>
      </c>
      <c r="G13" s="129">
        <v>0</v>
      </c>
      <c r="H13" s="138">
        <f t="shared" si="0"/>
        <v>0</v>
      </c>
      <c r="S13" s="131"/>
      <c r="T13" s="132"/>
      <c r="U13" s="131"/>
      <c r="V13" s="131"/>
      <c r="W13" s="131"/>
      <c r="X13" s="131"/>
      <c r="Y13" s="169"/>
      <c r="Z13" s="169"/>
      <c r="AA13" s="126"/>
      <c r="AB13" s="126"/>
      <c r="AC13" s="126"/>
      <c r="AD13" s="126"/>
      <c r="AE13" s="126"/>
    </row>
    <row r="14" spans="1:31" ht="25.5" customHeight="1">
      <c r="A14" s="129" t="s">
        <v>101</v>
      </c>
      <c r="B14" s="174" t="s">
        <v>102</v>
      </c>
      <c r="C14" s="174"/>
      <c r="D14" s="129" t="s">
        <v>4</v>
      </c>
      <c r="E14" s="129">
        <v>1</v>
      </c>
      <c r="F14" s="128">
        <v>1.22</v>
      </c>
      <c r="G14" s="129">
        <v>0</v>
      </c>
      <c r="H14" s="138">
        <f t="shared" si="0"/>
        <v>0</v>
      </c>
      <c r="S14" s="131"/>
      <c r="T14" s="132"/>
      <c r="U14" s="131"/>
      <c r="V14" s="131"/>
      <c r="W14" s="131"/>
      <c r="X14" s="131"/>
      <c r="Y14" s="169"/>
      <c r="Z14" s="169"/>
      <c r="AA14" s="126"/>
      <c r="AB14" s="126"/>
      <c r="AC14" s="126"/>
      <c r="AD14" s="126"/>
      <c r="AE14" s="126"/>
    </row>
    <row r="15" spans="1:31" ht="38.25" customHeight="1">
      <c r="A15" s="129" t="s">
        <v>103</v>
      </c>
      <c r="B15" s="174" t="s">
        <v>104</v>
      </c>
      <c r="C15" s="174"/>
      <c r="D15" s="129" t="s">
        <v>4</v>
      </c>
      <c r="E15" s="129">
        <v>1</v>
      </c>
      <c r="F15" s="128">
        <v>1.22</v>
      </c>
      <c r="G15" s="129">
        <v>0</v>
      </c>
      <c r="H15" s="138">
        <f t="shared" si="0"/>
        <v>0</v>
      </c>
      <c r="S15" s="131"/>
      <c r="T15" s="132"/>
      <c r="U15" s="131"/>
      <c r="V15" s="131"/>
      <c r="W15" s="131"/>
      <c r="X15" s="131"/>
      <c r="Y15" s="169"/>
      <c r="Z15" s="169"/>
      <c r="AA15" s="126"/>
      <c r="AB15" s="126"/>
      <c r="AC15" s="126"/>
      <c r="AD15" s="126"/>
      <c r="AE15" s="126"/>
    </row>
    <row r="16" spans="1:31" ht="39" customHeight="1">
      <c r="A16" s="129" t="s">
        <v>105</v>
      </c>
      <c r="B16" s="174" t="s">
        <v>106</v>
      </c>
      <c r="C16" s="174"/>
      <c r="D16" s="129" t="s">
        <v>4</v>
      </c>
      <c r="E16" s="129">
        <v>1</v>
      </c>
      <c r="F16" s="128">
        <v>1.22</v>
      </c>
      <c r="G16" s="129">
        <v>0</v>
      </c>
      <c r="H16" s="138">
        <f t="shared" si="0"/>
        <v>0</v>
      </c>
      <c r="S16" s="131"/>
      <c r="T16" s="131"/>
      <c r="U16" s="131"/>
      <c r="V16" s="131"/>
      <c r="W16" s="131"/>
      <c r="X16" s="131"/>
      <c r="Y16" s="169"/>
      <c r="Z16" s="169"/>
      <c r="AA16" s="126"/>
      <c r="AB16" s="126"/>
      <c r="AC16" s="126"/>
      <c r="AD16" s="126"/>
      <c r="AE16" s="126"/>
    </row>
    <row r="17" spans="1:31" ht="38.25" customHeight="1">
      <c r="A17" s="129" t="s">
        <v>107</v>
      </c>
      <c r="B17" s="174" t="s">
        <v>108</v>
      </c>
      <c r="C17" s="174"/>
      <c r="D17" s="129" t="s">
        <v>4</v>
      </c>
      <c r="E17" s="129">
        <v>1</v>
      </c>
      <c r="F17" s="128">
        <v>1.22</v>
      </c>
      <c r="G17" s="129">
        <v>0</v>
      </c>
      <c r="H17" s="138">
        <f t="shared" si="0"/>
        <v>0</v>
      </c>
      <c r="S17" s="131"/>
      <c r="T17" s="132"/>
      <c r="U17" s="131"/>
      <c r="V17" s="131"/>
      <c r="W17" s="131"/>
      <c r="X17" s="131"/>
      <c r="Y17" s="169"/>
      <c r="Z17" s="169"/>
      <c r="AA17" s="126"/>
      <c r="AB17" s="126"/>
      <c r="AC17" s="126"/>
      <c r="AD17" s="126"/>
      <c r="AE17" s="126"/>
    </row>
    <row r="18" spans="1:31" ht="43.5" customHeight="1">
      <c r="A18" s="129" t="s">
        <v>109</v>
      </c>
      <c r="B18" s="174" t="s">
        <v>110</v>
      </c>
      <c r="C18" s="174"/>
      <c r="D18" s="129" t="s">
        <v>4</v>
      </c>
      <c r="E18" s="129">
        <v>1</v>
      </c>
      <c r="F18" s="128">
        <v>1.22</v>
      </c>
      <c r="G18" s="129">
        <v>0</v>
      </c>
      <c r="H18" s="138">
        <f t="shared" si="0"/>
        <v>0</v>
      </c>
      <c r="S18" s="131"/>
      <c r="T18" s="131"/>
      <c r="U18" s="131"/>
      <c r="V18" s="131"/>
      <c r="W18" s="131"/>
      <c r="X18" s="131"/>
      <c r="Y18" s="169"/>
      <c r="Z18" s="169"/>
      <c r="AA18" s="126"/>
      <c r="AB18" s="126"/>
      <c r="AC18" s="126"/>
      <c r="AD18" s="126"/>
      <c r="AE18" s="126"/>
    </row>
    <row r="19" spans="1:31" ht="38.25" customHeight="1">
      <c r="A19" s="129" t="s">
        <v>111</v>
      </c>
      <c r="B19" s="174" t="s">
        <v>112</v>
      </c>
      <c r="C19" s="174"/>
      <c r="D19" s="129" t="s">
        <v>4</v>
      </c>
      <c r="E19" s="129">
        <v>1</v>
      </c>
      <c r="F19" s="128">
        <v>1.22</v>
      </c>
      <c r="G19" s="129">
        <v>0</v>
      </c>
      <c r="H19" s="138">
        <f t="shared" si="0"/>
        <v>0</v>
      </c>
      <c r="S19" s="131"/>
      <c r="T19" s="132"/>
      <c r="U19" s="131"/>
      <c r="V19" s="131"/>
      <c r="W19" s="131"/>
      <c r="X19" s="131"/>
      <c r="Y19" s="169"/>
      <c r="Z19" s="169"/>
      <c r="AA19" s="126"/>
      <c r="AB19" s="126"/>
      <c r="AC19" s="126"/>
      <c r="AD19" s="126"/>
      <c r="AE19" s="126"/>
    </row>
    <row r="20" spans="1:31" ht="39.75" customHeight="1">
      <c r="A20" s="129" t="s">
        <v>113</v>
      </c>
      <c r="B20" s="174" t="s">
        <v>114</v>
      </c>
      <c r="C20" s="174"/>
      <c r="D20" s="129" t="s">
        <v>4</v>
      </c>
      <c r="E20" s="129">
        <v>1</v>
      </c>
      <c r="F20" s="128">
        <v>1.22</v>
      </c>
      <c r="G20" s="129">
        <v>0</v>
      </c>
      <c r="H20" s="138">
        <f t="shared" si="0"/>
        <v>0</v>
      </c>
      <c r="S20" s="131"/>
      <c r="T20" s="131"/>
      <c r="U20" s="131"/>
      <c r="V20" s="131"/>
      <c r="W20" s="131"/>
      <c r="X20" s="131"/>
      <c r="Y20" s="169"/>
      <c r="Z20" s="169"/>
      <c r="AA20" s="126"/>
      <c r="AB20" s="126"/>
      <c r="AC20" s="126"/>
      <c r="AD20" s="126"/>
      <c r="AE20" s="126"/>
    </row>
    <row r="21" spans="1:31" ht="38.25" customHeight="1">
      <c r="A21" s="129" t="s">
        <v>115</v>
      </c>
      <c r="B21" s="174" t="s">
        <v>116</v>
      </c>
      <c r="C21" s="174"/>
      <c r="D21" s="129" t="s">
        <v>4</v>
      </c>
      <c r="E21" s="129">
        <v>1</v>
      </c>
      <c r="F21" s="128">
        <v>1.22</v>
      </c>
      <c r="G21" s="129">
        <v>0</v>
      </c>
      <c r="H21" s="138">
        <f t="shared" si="0"/>
        <v>0</v>
      </c>
      <c r="S21" s="131"/>
      <c r="T21" s="131"/>
      <c r="U21" s="131"/>
      <c r="V21" s="131"/>
      <c r="W21" s="131"/>
      <c r="X21" s="131"/>
      <c r="Y21" s="169"/>
      <c r="Z21" s="169"/>
      <c r="AA21" s="126"/>
      <c r="AB21" s="126"/>
      <c r="AC21" s="126"/>
      <c r="AD21" s="126"/>
      <c r="AE21" s="126"/>
    </row>
    <row r="22" spans="1:31" ht="38.25" customHeight="1">
      <c r="A22" s="129" t="s">
        <v>117</v>
      </c>
      <c r="B22" s="174" t="s">
        <v>118</v>
      </c>
      <c r="C22" s="174"/>
      <c r="D22" s="129" t="s">
        <v>4</v>
      </c>
      <c r="E22" s="129">
        <v>1</v>
      </c>
      <c r="F22" s="128">
        <v>1.22</v>
      </c>
      <c r="G22" s="129">
        <v>0</v>
      </c>
      <c r="H22" s="138">
        <f t="shared" si="0"/>
        <v>0</v>
      </c>
      <c r="S22" s="131"/>
      <c r="T22" s="132"/>
      <c r="U22" s="131"/>
      <c r="V22" s="131"/>
      <c r="W22" s="131"/>
      <c r="X22" s="131"/>
      <c r="Y22" s="169"/>
      <c r="Z22" s="169"/>
      <c r="AA22" s="126"/>
      <c r="AB22" s="126"/>
      <c r="AC22" s="126"/>
      <c r="AD22" s="126"/>
      <c r="AE22" s="126"/>
    </row>
    <row r="23" spans="1:31" ht="43.5" customHeight="1">
      <c r="A23" s="129" t="s">
        <v>119</v>
      </c>
      <c r="B23" s="174" t="s">
        <v>120</v>
      </c>
      <c r="C23" s="174"/>
      <c r="D23" s="129" t="s">
        <v>4</v>
      </c>
      <c r="E23" s="129">
        <v>1</v>
      </c>
      <c r="F23" s="128">
        <v>1.22</v>
      </c>
      <c r="G23" s="129">
        <v>0</v>
      </c>
      <c r="H23" s="138">
        <f t="shared" si="0"/>
        <v>0</v>
      </c>
      <c r="S23" s="131"/>
      <c r="T23" s="132"/>
      <c r="U23" s="131"/>
      <c r="V23" s="131"/>
      <c r="W23" s="131"/>
      <c r="X23" s="131"/>
      <c r="Y23" s="169"/>
      <c r="Z23" s="169"/>
      <c r="AA23" s="126"/>
      <c r="AB23" s="126"/>
      <c r="AC23" s="126"/>
      <c r="AD23" s="126"/>
      <c r="AE23" s="126"/>
    </row>
    <row r="24" spans="1:31" ht="35.25" customHeight="1">
      <c r="A24" s="129" t="s">
        <v>121</v>
      </c>
      <c r="B24" s="174" t="s">
        <v>122</v>
      </c>
      <c r="C24" s="174"/>
      <c r="D24" s="129" t="s">
        <v>4</v>
      </c>
      <c r="E24" s="129">
        <v>1</v>
      </c>
      <c r="F24" s="128">
        <v>1.22</v>
      </c>
      <c r="G24" s="129">
        <v>0</v>
      </c>
      <c r="H24" s="138">
        <f t="shared" si="0"/>
        <v>0</v>
      </c>
      <c r="S24" s="131"/>
      <c r="T24" s="131"/>
      <c r="U24" s="131"/>
      <c r="V24" s="131"/>
      <c r="W24" s="131"/>
      <c r="X24" s="131"/>
      <c r="Y24" s="169"/>
      <c r="Z24" s="169"/>
      <c r="AA24" s="126"/>
      <c r="AB24" s="126"/>
      <c r="AC24" s="126"/>
      <c r="AD24" s="126"/>
      <c r="AE24" s="126"/>
    </row>
    <row r="25" spans="1:31" ht="40.5" customHeight="1">
      <c r="A25" s="129" t="s">
        <v>123</v>
      </c>
      <c r="B25" s="174" t="s">
        <v>124</v>
      </c>
      <c r="C25" s="174"/>
      <c r="D25" s="129" t="s">
        <v>4</v>
      </c>
      <c r="E25" s="129">
        <v>1</v>
      </c>
      <c r="F25" s="128">
        <v>1.22</v>
      </c>
      <c r="G25" s="129">
        <v>0</v>
      </c>
      <c r="H25" s="138">
        <f t="shared" si="0"/>
        <v>0</v>
      </c>
      <c r="S25" s="131"/>
      <c r="T25" s="132"/>
      <c r="U25" s="131"/>
      <c r="V25" s="131"/>
      <c r="W25" s="131"/>
      <c r="X25" s="131"/>
      <c r="Y25" s="169"/>
      <c r="Z25" s="169"/>
      <c r="AA25" s="126"/>
      <c r="AB25" s="126"/>
      <c r="AC25" s="126"/>
      <c r="AD25" s="126"/>
      <c r="AE25" s="126"/>
    </row>
    <row r="26" spans="1:31" ht="38.25" customHeight="1">
      <c r="A26" s="129" t="s">
        <v>125</v>
      </c>
      <c r="B26" s="174" t="s">
        <v>126</v>
      </c>
      <c r="C26" s="174"/>
      <c r="D26" s="129" t="s">
        <v>4</v>
      </c>
      <c r="E26" s="129">
        <v>1</v>
      </c>
      <c r="F26" s="128">
        <v>1.22</v>
      </c>
      <c r="G26" s="129">
        <v>0</v>
      </c>
      <c r="H26" s="138">
        <f t="shared" si="0"/>
        <v>0</v>
      </c>
      <c r="S26" s="131"/>
      <c r="T26" s="132"/>
      <c r="U26" s="131"/>
      <c r="V26" s="131"/>
      <c r="W26" s="131"/>
      <c r="X26" s="131"/>
      <c r="Y26" s="169"/>
      <c r="Z26" s="169"/>
      <c r="AA26" s="126"/>
      <c r="AB26" s="126"/>
      <c r="AC26" s="126"/>
      <c r="AD26" s="126"/>
      <c r="AE26" s="126"/>
    </row>
    <row r="27" spans="1:31" ht="25.5" customHeight="1">
      <c r="S27" s="131"/>
      <c r="T27" s="132"/>
      <c r="U27" s="131"/>
      <c r="V27" s="131"/>
      <c r="W27" s="131"/>
      <c r="X27" s="131"/>
      <c r="Y27" s="169"/>
      <c r="Z27" s="169"/>
      <c r="AA27" s="126"/>
      <c r="AB27" s="126"/>
      <c r="AC27" s="126"/>
      <c r="AD27" s="126"/>
      <c r="AE27" s="126"/>
    </row>
    <row r="28" spans="1:31" ht="38.25" customHeight="1">
      <c r="A28" s="80" t="s">
        <v>180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S28" s="131"/>
      <c r="T28" s="132"/>
      <c r="U28" s="131"/>
      <c r="V28" s="131"/>
      <c r="W28" s="131"/>
      <c r="X28" s="131"/>
      <c r="Y28" s="169"/>
      <c r="Z28" s="169"/>
      <c r="AA28" s="126"/>
      <c r="AB28" s="126"/>
      <c r="AC28" s="126"/>
      <c r="AD28" s="126"/>
      <c r="AE28" s="126"/>
    </row>
    <row r="29" spans="1:31" ht="14.25" customHeight="1">
      <c r="A29" s="80"/>
      <c r="B29" s="80" t="s">
        <v>162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S29" s="131"/>
      <c r="T29" s="132"/>
      <c r="U29" s="131"/>
      <c r="V29" s="131"/>
      <c r="W29" s="131"/>
      <c r="X29" s="131"/>
      <c r="Y29" s="169"/>
      <c r="Z29" s="169"/>
      <c r="AA29" s="126"/>
      <c r="AB29" s="126"/>
      <c r="AC29" s="126"/>
      <c r="AD29" s="126"/>
      <c r="AE29" s="126"/>
    </row>
    <row r="30" spans="1:31">
      <c r="A30" s="80"/>
      <c r="B30" s="80" t="s">
        <v>178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</row>
    <row r="31" spans="1:31">
      <c r="A31" s="80"/>
      <c r="B31" s="80" t="s">
        <v>179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</row>
    <row r="32" spans="1:31"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</row>
    <row r="33" spans="19:31"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</row>
    <row r="34" spans="19:31"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</row>
    <row r="35" spans="19:31"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</row>
    <row r="36" spans="19:31"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</row>
    <row r="37" spans="19:31"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</row>
  </sheetData>
  <mergeCells count="48">
    <mergeCell ref="B25:C25"/>
    <mergeCell ref="B26:C26"/>
    <mergeCell ref="B17:C17"/>
    <mergeCell ref="B18:C18"/>
    <mergeCell ref="B19:C19"/>
    <mergeCell ref="B20:C20"/>
    <mergeCell ref="B21:C21"/>
    <mergeCell ref="B22:C22"/>
    <mergeCell ref="B5:C5"/>
    <mergeCell ref="B6:C6"/>
    <mergeCell ref="B7:C7"/>
    <mergeCell ref="B8:C8"/>
    <mergeCell ref="B9:C9"/>
    <mergeCell ref="B10:C10"/>
    <mergeCell ref="B11:C11"/>
    <mergeCell ref="B12:C12"/>
    <mergeCell ref="B23:C23"/>
    <mergeCell ref="B24:C24"/>
    <mergeCell ref="B13:C13"/>
    <mergeCell ref="B14:C14"/>
    <mergeCell ref="B15:C15"/>
    <mergeCell ref="B16:C16"/>
    <mergeCell ref="Y29:Z29"/>
    <mergeCell ref="A1:G1"/>
    <mergeCell ref="Y23:Z23"/>
    <mergeCell ref="Y24:Z24"/>
    <mergeCell ref="Y25:Z25"/>
    <mergeCell ref="Y26:Z26"/>
    <mergeCell ref="Y27:Z27"/>
    <mergeCell ref="Y28:Z28"/>
    <mergeCell ref="Y17:Z17"/>
    <mergeCell ref="Y18:Z18"/>
    <mergeCell ref="Y19:Z19"/>
    <mergeCell ref="Y20:Z20"/>
    <mergeCell ref="Y21:Z21"/>
    <mergeCell ref="Y22:Z22"/>
    <mergeCell ref="Y11:Z11"/>
    <mergeCell ref="Y12:Z12"/>
    <mergeCell ref="Y13:Z13"/>
    <mergeCell ref="Y14:Z14"/>
    <mergeCell ref="Y15:Z15"/>
    <mergeCell ref="Y16:Z16"/>
    <mergeCell ref="S5:Y5"/>
    <mergeCell ref="S6:Y6"/>
    <mergeCell ref="S7:Z7"/>
    <mergeCell ref="Y8:Z8"/>
    <mergeCell ref="Y9:Z9"/>
    <mergeCell ref="Y10:Z10"/>
  </mergeCells>
  <pageMargins left="0.25" right="0.25" top="0.75" bottom="0.75" header="0.3" footer="0.3"/>
  <pageSetup paperSize="9" scale="7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18</vt:i4>
      </vt:variant>
    </vt:vector>
  </HeadingPairs>
  <TitlesOfParts>
    <vt:vector size="22" baseType="lpstr">
      <vt:lpstr>Rekapitulacija predračuna</vt:lpstr>
      <vt:lpstr>dograditev CZP</vt:lpstr>
      <vt:lpstr>Vzdrževanje in potrošni mat.</vt:lpstr>
      <vt:lpstr>Rezervni deli</vt:lpstr>
      <vt:lpstr>'Vzdrževanje in potrošni mat.'!_Hlk10716596</vt:lpstr>
      <vt:lpstr>'Rekapitulacija predračuna'!Besedilo12</vt:lpstr>
      <vt:lpstr>'Vzdrževanje in potrošni mat.'!Besedilo12</vt:lpstr>
      <vt:lpstr>'Vzdrževanje in potrošni mat.'!Besedilo34</vt:lpstr>
      <vt:lpstr>'Vzdrževanje in potrošni mat.'!Besedilo35</vt:lpstr>
      <vt:lpstr>'Vzdrževanje in potrošni mat.'!Besedilo36</vt:lpstr>
      <vt:lpstr>'Vzdrževanje in potrošni mat.'!Besedilo37</vt:lpstr>
      <vt:lpstr>'Vzdrževanje in potrošni mat.'!Besedilo46</vt:lpstr>
      <vt:lpstr>'Vzdrževanje in potrošni mat.'!Besedilo50</vt:lpstr>
      <vt:lpstr>'Vzdrževanje in potrošni mat.'!Besedilo73</vt:lpstr>
      <vt:lpstr>'Vzdrževanje in potrošni mat.'!Besedilo74</vt:lpstr>
      <vt:lpstr>'Vzdrževanje in potrošni mat.'!Besedilo75</vt:lpstr>
      <vt:lpstr>'Vzdrževanje in potrošni mat.'!Besedilo76</vt:lpstr>
      <vt:lpstr>'Vzdrževanje in potrošni mat.'!Besedilo77</vt:lpstr>
      <vt:lpstr>'Vzdrževanje in potrošni mat.'!Besedilo78</vt:lpstr>
      <vt:lpstr>'Vzdrževanje in potrošni mat.'!Besedilo79</vt:lpstr>
      <vt:lpstr>'Vzdrževanje in potrošni mat.'!Besedilo80</vt:lpstr>
      <vt:lpstr>'Vzdrževanje in potrošni mat.'!Besedilo92</vt:lpstr>
    </vt:vector>
  </TitlesOfParts>
  <Company>SBNG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Špela Fabjan Curk</dc:creator>
  <cp:lastModifiedBy>Špela Fabjan Curk</cp:lastModifiedBy>
  <cp:lastPrinted>2026-02-26T08:59:56Z</cp:lastPrinted>
  <dcterms:created xsi:type="dcterms:W3CDTF">2026-02-16T12:15:24Z</dcterms:created>
  <dcterms:modified xsi:type="dcterms:W3CDTF">2026-03-06T11:00:35Z</dcterms:modified>
</cp:coreProperties>
</file>