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avodila" sheetId="1" state="visible" r:id="rId3"/>
    <sheet name="Popis" sheetId="2" state="visible" r:id="rId4"/>
    <sheet name="Povzetek" sheetId="3" state="visible" r:id="rId5"/>
  </sheets>
  <definedNames>
    <definedName function="false" hidden="false" localSheetId="1" name="_xlnm.Print_Titles" vbProcedure="false">Popis!$1:$1</definedName>
    <definedName function="false" hidden="true" localSheetId="1" name="_xlnm._FilterDatabase" vbProcedure="false">Popis!$A$1:$L$448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<sst xmlns="http://schemas.openxmlformats.org/spreadsheetml/2006/main" count="3207" uniqueCount="596">
  <si>
    <t xml:space="preserve">Popis dokumentov sistema kakovosti in internih aktov</t>
  </si>
  <si>
    <t xml:space="preserve">Splošna bolnišnica dr. Franca Derganca Nova Gorica (SBNG) – podlaga za ponudbe za GAP analizo notranjih pravil</t>
  </si>
  <si>
    <t xml:space="preserve">Namen</t>
  </si>
  <si>
    <t xml:space="preserve">Popis naslovov dokumentov iz dokumentnega sistema SBNG, s katerim lahko ponudniki ocenijo obseg in ceno GAP analize notranjih pravil (kakovost, obvladovanje okužb, varnost in zdravje pri delu, javna naročila ter interni akti).</t>
  </si>
  <si>
    <t xml:space="preserve">Vir in stanje</t>
  </si>
  <si>
    <t xml:space="preserve">Izvoz iz dokumentnega sistema docs.sbng.si (BookStack), stanje na dan 21. 9. 2026. Popis vsebuje samo naslove, strukturo (polica &gt; knjiga &gt; poglavje &gt; dokument) in datum zadnje posodobitve. Vsebina dokumentov ni vključena in ni bila pregledana.</t>
  </si>
  <si>
    <t xml:space="preserve">Zajete police</t>
  </si>
  <si>
    <t xml:space="preserve">01 Vodstvo · 02 Kakovost · 03 Zdravstvena nega · 04 Preprečevanje in obvladovanje okužb povezanih z zdravstvom · 05 Varnost pri delu in varnost pred požarom · 06 Javna naročila · 09 Obrazci.</t>
  </si>
  <si>
    <t xml:space="preserve">Nezajete police</t>
  </si>
  <si>
    <t xml:space="preserve">07 Uporabniška navodila · 08 Evidenca in obračun storitev · 10 Navodila za paciente · 11 Samoplačniške storitve · 12 Iskanje po službah/oddelkih.</t>
  </si>
  <si>
    <t xml:space="preserve">List "Popis"</t>
  </si>
  <si>
    <t xml:space="preserve">En dokument (stran v sistemu) na vrstico; filtri v glavi. Stolpci: Šifra police in Področje · Knjiga · Poglavje (prazno, če je dokument neposredno v knjigi) · Naslov dokumenta · Vrsta (po naslovu) · Predlog obsega GAP · Zadnja posodobitev · Starost (let) · ID strani · Povezava.</t>
  </si>
  <si>
    <t xml:space="preserve">List "Povzetek"</t>
  </si>
  <si>
    <t xml:space="preserve">Število dokumentov po policah, knjigah in predlogu obsega ter koliko jih je bilo posodobljenih v zadnjih 12 mesecih oziroma starejših od izbrane meje. Vse vrednosti so formule nad listom Popis.</t>
  </si>
  <si>
    <t xml:space="preserve">Rumena polja</t>
  </si>
  <si>
    <t xml:space="preserve">Predlog obsega GAP (stolpec H v listu Popis) in celici C3 ter C4 v listu Povzetek so vnosna polja. Predlog obsega je izhodiščni predlog naročnika (Da / Po potrebi / Ne), določen po knjigi oziroma poglavju; pred pošiljanjem ponudnikom ga potrdite ali popravite.</t>
  </si>
  <si>
    <t xml:space="preserve">Opomba: Vrsta</t>
  </si>
  <si>
    <t xml:space="preserve">Stolpec "Vrsta (po naslovu)" je določen samodejno po naslovu in poglavju (pravilnik, poslovnik, navodilo …), zato je okviren. "Ni razvidno iz naslova" pomeni, da vrste ni bilo mogoče sklepati iz naslova.</t>
  </si>
  <si>
    <t xml:space="preserve">Opomba: Starost</t>
  </si>
  <si>
    <t xml:space="preserve">Starost je razlika med datumom izvoza in datumom zadnje posodobitve strani v sistemu. Ne pomeni nujno datuma sprejema ali veljavnosti dokumenta.</t>
  </si>
  <si>
    <t xml:space="preserve">Opomba: podvojeni vnosi</t>
  </si>
  <si>
    <t xml:space="preserve">Nekateri dokumenti so v sistemu objavljeni na več mestih (npr. poslovniki komisij, Informacije o pacientovih pravicah, arhivske različice internih aktov). Popis prikazuje vsako mesto posebej, zato število vrstic ni enako številu različnih dokumentov.</t>
  </si>
  <si>
    <t xml:space="preserve">Opomba: povezave</t>
  </si>
  <si>
    <t xml:space="preserve">Povezave (stolpec L) delujejo samo za prijavljene uporabnike SBNG. Če ponudniki nimajo dostopa do sistema, jim je treba dokumente posredovati ločeno.</t>
  </si>
  <si>
    <t xml:space="preserve">Opomba: prazne knjige</t>
  </si>
  <si>
    <t xml:space="preserve">Knjige brez objavljenih strani so v listu Povzetek prikazane z 0 dokumenti.</t>
  </si>
  <si>
    <t xml:space="preserve">Št.</t>
  </si>
  <si>
    <t xml:space="preserve">Šifra police</t>
  </si>
  <si>
    <t xml:space="preserve">Področje (polica)</t>
  </si>
  <si>
    <t xml:space="preserve">Knjiga</t>
  </si>
  <si>
    <t xml:space="preserve">Poglavje</t>
  </si>
  <si>
    <t xml:space="preserve">Naslov dokumenta</t>
  </si>
  <si>
    <t xml:space="preserve">Vrsta (po naslovu)</t>
  </si>
  <si>
    <t xml:space="preserve">Predlog obsega GAP</t>
  </si>
  <si>
    <t xml:space="preserve">Zadnja posodobitev</t>
  </si>
  <si>
    <t xml:space="preserve">Starost (let)</t>
  </si>
  <si>
    <t xml:space="preserve">ID strani</t>
  </si>
  <si>
    <t xml:space="preserve">Povezava</t>
  </si>
  <si>
    <t xml:space="preserve">01</t>
  </si>
  <si>
    <t xml:space="preserve">Vodstvo / interni akti</t>
  </si>
  <si>
    <t xml:space="preserve">Interni akti</t>
  </si>
  <si>
    <t xml:space="preserve">STATUT</t>
  </si>
  <si>
    <t xml:space="preserve">STATUT JAVNEGA ZDRAVSTVENEGA ZAVODA SPLOŠNA BOLNIŠNICA DR. FRANCA DERGANCA NOVA GORICA</t>
  </si>
  <si>
    <t xml:space="preserve">Statut</t>
  </si>
  <si>
    <t xml:space="preserve">Da</t>
  </si>
  <si>
    <t xml:space="preserve">PRAVILNIKI</t>
  </si>
  <si>
    <t xml:space="preserve">Pravilnik o opravljanju dela na domu</t>
  </si>
  <si>
    <t xml:space="preserve">Pravilnik</t>
  </si>
  <si>
    <t xml:space="preserve">Sistemizacija delovnih mest</t>
  </si>
  <si>
    <t xml:space="preserve">Ni razvidno iz naslova</t>
  </si>
  <si>
    <t xml:space="preserve">Pravilnik o vzpostavitvi notranje poti za prijavo po Zakonu o zaščiti prijaviteljev</t>
  </si>
  <si>
    <t xml:space="preserve">Pravilnik o popisu prostorov, dodelitvi oznak poslovnim prostorom in pravilih za dodeljevanje zaporednih številk računom</t>
  </si>
  <si>
    <t xml:space="preserve">Pravilnik o ravnanju z darili ter omejitvah in dolžnostih v zvezi s sprejemanjem daril</t>
  </si>
  <si>
    <t xml:space="preserve">Pravilnik o ugotavljanju prisotnosti alkohola, drog in ali drugih prepovedanih substanc pri delavcih</t>
  </si>
  <si>
    <t xml:space="preserve">Pravilnik o določitvi delovnih mest, na katerih se izplačuje dodatek po 11. točki 39. člena KPJS</t>
  </si>
  <si>
    <t xml:space="preserve">Pravilnik o ugotavljanju zlorab pravic iz delovnega razmerja ter disciplinskih kršitev zaposlenih</t>
  </si>
  <si>
    <t xml:space="preserve">Pravilnik o določitvi vrste in števila delovnih mest, na katerih se opravlja dežurstvo</t>
  </si>
  <si>
    <t xml:space="preserve">Pravilnik o organizaciji neprekinjenega zdravstvenega varstva</t>
  </si>
  <si>
    <t xml:space="preserve">Pravilnik o parkirnem redu</t>
  </si>
  <si>
    <t xml:space="preserve">Pravilnik o službenih stanovanjih</t>
  </si>
  <si>
    <t xml:space="preserve">Pravilnik o uporabi službenih mobilnih telefonov</t>
  </si>
  <si>
    <t xml:space="preserve">Pravilnik o osebni varovalni opremi, ki se uporablja pri delu</t>
  </si>
  <si>
    <t xml:space="preserve">Pravilnik o izobraževanju</t>
  </si>
  <si>
    <t xml:space="preserve">Pravilnik o ravnanju z dokumentarnim gradivom</t>
  </si>
  <si>
    <t xml:space="preserve">Pravilnik o varovanju osebnih in zaupnih podatkov ter dokumentarnega gradiva</t>
  </si>
  <si>
    <t xml:space="preserve">Pravilnik o načinu in višini povračil stroškov v zvezi z delom in nekaterih drugih prejemkov delavcev</t>
  </si>
  <si>
    <t xml:space="preserve">Pravilnik o delovnem času in registraciji delovnega časa z registrirno uro</t>
  </si>
  <si>
    <t xml:space="preserve">Pravilnik o internem strokovnem nadzoru</t>
  </si>
  <si>
    <t xml:space="preserve">Pravilnik o popisu sredstev in obveznosti do virov sredstev</t>
  </si>
  <si>
    <t xml:space="preserve">Pravilnik o računovodstvu</t>
  </si>
  <si>
    <t xml:space="preserve">Pravilnik o volitvah predstavnikov delavcev v Svet zavoda</t>
  </si>
  <si>
    <t xml:space="preserve">Pravila o disciplinski in odškodninski odgovornosti</t>
  </si>
  <si>
    <t xml:space="preserve">Navodila o postopkih ugotavljanja kriterijev za določitev dela plače za redno delovno uspešnost</t>
  </si>
  <si>
    <t xml:space="preserve">Navodilo</t>
  </si>
  <si>
    <t xml:space="preserve">Navodilo o pisarniškem poslovanju</t>
  </si>
  <si>
    <t xml:space="preserve">Pravilnik o oglasnih deskah</t>
  </si>
  <si>
    <t xml:space="preserve">Pravilnik o mentorstvu in izplačilu dodatka za mentorstvo</t>
  </si>
  <si>
    <t xml:space="preserve">Navodilo o izvajanju nujnega zdravljenja oseb brez urejenega zdravstvenega zavarovanja</t>
  </si>
  <si>
    <t xml:space="preserve">Pravilnik o kontroli, likvidaciji in plačevanju računov</t>
  </si>
  <si>
    <t xml:space="preserve">Pravilnik o uporabi sistema službene elektronske pošte</t>
  </si>
  <si>
    <t xml:space="preserve">Pravilnik o žigih in štampiljkah</t>
  </si>
  <si>
    <t xml:space="preserve">Pravilnik o predstavljanju in oglaševanju zdravil in medicinskih pripomočkov</t>
  </si>
  <si>
    <t xml:space="preserve">Pravilnik o razmejevanju dejavnosti bolnišnice na javno službo in tržno dejavnost</t>
  </si>
  <si>
    <t xml:space="preserve">Pravilnik o delu prostovoljcev</t>
  </si>
  <si>
    <t xml:space="preserve">Pravilnik o službenih vozilih</t>
  </si>
  <si>
    <t xml:space="preserve">Pravilnik o varovanju tajnih podatkov</t>
  </si>
  <si>
    <t xml:space="preserve">Pravilnik o delovanju notranje revizije</t>
  </si>
  <si>
    <t xml:space="preserve">Pravilnik o postopkih in ukrepih pri delovanju informacijske tehnologije</t>
  </si>
  <si>
    <t xml:space="preserve">Pravilnik o opravljanju in trženju samoplačniških zdravstvenih in nezdravstvenih storitev</t>
  </si>
  <si>
    <t xml:space="preserve">Hišni red za večstanovanjsko stavbo na naslovu Prekomorskih brigad 60B v Šempetru pri Gorici</t>
  </si>
  <si>
    <t xml:space="preserve">Hišni / požarni red</t>
  </si>
  <si>
    <t xml:space="preserve">Hišni red Splošne bolnišnice dr. Franca Derganca Nova Gorica</t>
  </si>
  <si>
    <t xml:space="preserve">Pravilnik o organizaciji zavoda</t>
  </si>
  <si>
    <t xml:space="preserve">Vročanje plačilnih list</t>
  </si>
  <si>
    <t xml:space="preserve">Pravilnik za ukrepanje v primeru nasilja, trpinčenja, nadlegovanja in drugih oblik psihosocialnega tveganja na delovnem mestu</t>
  </si>
  <si>
    <t xml:space="preserve">Pravilnik o štipendiranju</t>
  </si>
  <si>
    <t xml:space="preserve">Pravilniki s področja zdravja in varnosti pri delu ter požarne varnosti</t>
  </si>
  <si>
    <t xml:space="preserve">Pravilnik o knjiženju in razporejanju prihodkov in odhodkov po vrstah dejavnosti</t>
  </si>
  <si>
    <t xml:space="preserve">POSLOVNIKI</t>
  </si>
  <si>
    <t xml:space="preserve">Poslovnik kolegija glavnih medicinskih sester in tehnikov medicinskih služb, samostojnih medicinskih oddelkov in skupnih medicinskih služb</t>
  </si>
  <si>
    <t xml:space="preserve">Poslovnik</t>
  </si>
  <si>
    <t xml:space="preserve">Poslovnik strokovnega sveta zavoda</t>
  </si>
  <si>
    <t xml:space="preserve">Poslovnik o delu Sveta zavoda Splošne bolnišnice dr. Franca Derganca Nova Gorica</t>
  </si>
  <si>
    <t xml:space="preserve">Poslovnik o evidenčnih naročilih</t>
  </si>
  <si>
    <t xml:space="preserve">Poslovnik Komisije za zdravila</t>
  </si>
  <si>
    <t xml:space="preserve">Poslovnik Odbora za reanimacijo</t>
  </si>
  <si>
    <t xml:space="preserve">Poslovnik Komisije za kakovost in varnost</t>
  </si>
  <si>
    <t xml:space="preserve">Poslovnik Komisije za obvladovanje bolnišničnih okužb</t>
  </si>
  <si>
    <t xml:space="preserve">Poslovnik etične komisije Splošne bolnišnice dr. Franca Derganca Nova Gorica</t>
  </si>
  <si>
    <t xml:space="preserve">INTERNI AKTI DIREKTORJA</t>
  </si>
  <si>
    <t xml:space="preserve">Informacije o pacientovih pravicah</t>
  </si>
  <si>
    <t xml:space="preserve">Omejitve in dolžnosti zaposlenih v bolnišnici glede sprejemanja daril ter glede predstavljanja farmacevtskih proizvodov in medicinskih pripomočkov</t>
  </si>
  <si>
    <t xml:space="preserve">Določitev letnega in mesečnega fonda rednega delovnega časa</t>
  </si>
  <si>
    <t xml:space="preserve">Obvezno navodilo za obvladovanje stroškov</t>
  </si>
  <si>
    <t xml:space="preserve">Navodila o prijavljanju, evidentiranju, reševanju, spremljanju škodnih dogodkov in uveljavljanju odškodnin ter urejanju tekočih poslov z zavarovalnico</t>
  </si>
  <si>
    <t xml:space="preserve">Navodilo za evidentiranje dela izven razpisanega delovnega časa in zahtevek za priznanje in plačilo tega dela</t>
  </si>
  <si>
    <t xml:space="preserve">Navodilo - nov način poročanja za prospektivne programe in kirurško zdravljenje raka</t>
  </si>
  <si>
    <t xml:space="preserve">Odredba - obveščanje policije po Zakonu o pravilih cestnega prometa</t>
  </si>
  <si>
    <t xml:space="preserve">Odredba</t>
  </si>
  <si>
    <t xml:space="preserve">Obvezno navodilo za organizacijo dela v času stavke dne 18.04.2012</t>
  </si>
  <si>
    <t xml:space="preserve">Organizacijsko navodilo o potrjevanju, podpisovanju in dostavi dokumentov</t>
  </si>
  <si>
    <t xml:space="preserve">Navodilo za izplačevanje regresa za prehrano med delom in za uveljavljanje pravice do obroka prehrane med delom</t>
  </si>
  <si>
    <t xml:space="preserve">Sklep o imenovanju članov komisije za izpeljavo postopkov v zvezi z odpisano opremo, rezervnimi deli in drugim materialom po opravljenih medletnih in letnih odpisih</t>
  </si>
  <si>
    <t xml:space="preserve">Sklep</t>
  </si>
  <si>
    <t xml:space="preserve">Povračilo potnih stroškov za prihod na delo</t>
  </si>
  <si>
    <t xml:space="preserve">Navodilo o postopku izterjave neplačanih računov in drugih neplačanih obveznosti</t>
  </si>
  <si>
    <t xml:space="preserve">Navodilo v zvezi s prostim pretokom ambulantnih pacientov po aktualni direktivi EU</t>
  </si>
  <si>
    <t xml:space="preserve">Sklep o imenovanju komisije - Zbir aktivnosti v lekarniški dejavnosti</t>
  </si>
  <si>
    <t xml:space="preserve">Sklep o imenovanju etične komisije bolnišnice</t>
  </si>
  <si>
    <t xml:space="preserve">Navodilo za koriščenje prehrane, ki jo pripravlja naša bolnišnična kuhinja</t>
  </si>
  <si>
    <t xml:space="preserve">Navodilo o naročanju zdravstvenih preiskav pri zunanjih izvajalcih</t>
  </si>
  <si>
    <t xml:space="preserve">Sklep o določitvi začasne pristojnosti in odgovornosti za kontrolo, likvidacijo in plačevanje računov</t>
  </si>
  <si>
    <t xml:space="preserve">Kodeks ravnanja v SB Nova Gorica</t>
  </si>
  <si>
    <t xml:space="preserve">Kodeks</t>
  </si>
  <si>
    <t xml:space="preserve">Protokol o izvajanju sanacije v javnem zdravstvenem zavodu</t>
  </si>
  <si>
    <t xml:space="preserve">Protokol</t>
  </si>
  <si>
    <t xml:space="preserve">Sklep o določitvi upravnega območja</t>
  </si>
  <si>
    <t xml:space="preserve">Vodenje evidence sklenjenih pogodb</t>
  </si>
  <si>
    <t xml:space="preserve">131-16-2013-7 - Sklep s Prilogo št. 1</t>
  </si>
  <si>
    <t xml:space="preserve">Sklep o imenovanju pooblaščene osebe za sporočanje zavezancev za prijavo premoženjskega stanja v register zavezancev Komisiji za preprečevanje korupcije</t>
  </si>
  <si>
    <t xml:space="preserve">Opozorilo z zaprosilom - službena elektronska pošta</t>
  </si>
  <si>
    <t xml:space="preserve">Sklep o izvajanju videonadzora na območju bolnišnice</t>
  </si>
  <si>
    <t xml:space="preserve">OKROŽNICE</t>
  </si>
  <si>
    <t xml:space="preserve">Uporaba službenih vozil</t>
  </si>
  <si>
    <t xml:space="preserve">Okrožnica</t>
  </si>
  <si>
    <t xml:space="preserve">Po potrebi</t>
  </si>
  <si>
    <t xml:space="preserve">Uresničevanje Zakona o uporabi slov. znak. jezika ter obračun stroškov tolmačenja slov. znak. jezika</t>
  </si>
  <si>
    <t xml:space="preserve">Varstvo osebnih podatkov</t>
  </si>
  <si>
    <t xml:space="preserve">Obveznost izvajanja pojasnilne dolžnosti in obveščenosti pacienta</t>
  </si>
  <si>
    <t xml:space="preserve">Nepooblaščena obdelava občutljivih osebnih podatkov</t>
  </si>
  <si>
    <t xml:space="preserve">Rokovanje z zdravili in MP po oddelkih</t>
  </si>
  <si>
    <t xml:space="preserve">Obveznost prijave premoženjskega stanja Komisiji za preprečevanje korupcije</t>
  </si>
  <si>
    <t xml:space="preserve">Parkiranje osebnih vozil v nasprotju z določili Pravilnika o parkirnem redu</t>
  </si>
  <si>
    <t xml:space="preserve">Navodilo o posredovanju informacij</t>
  </si>
  <si>
    <t xml:space="preserve">Prijava kršitev pogodbenih in drugih obveznosti iz delovnega razmerja ter redna in izredna odpoved pogodbe o zaposlitvi</t>
  </si>
  <si>
    <t xml:space="preserve">Kontrola oziroma nadzor bolniškega staleža ter uveljavljanja pravice do povračila stroškov prevoza na delo in z dela</t>
  </si>
  <si>
    <t xml:space="preserve">Selitev garderobnih omaric</t>
  </si>
  <si>
    <t xml:space="preserve">Prijavljanje škodnih dogodkov</t>
  </si>
  <si>
    <t xml:space="preserve">Ravnanje z dokumentarnim gradivom</t>
  </si>
  <si>
    <t xml:space="preserve">Izvajanje Navodila o zagotavljanju zdravstvene in socialnovarstvene obravnave v primerih odpusta iz bolnišnic ter v primerih, ko upravičenec živi doma</t>
  </si>
  <si>
    <t xml:space="preserve">Edukacija skrbnikov evidence DČ - sklep o imenovanju osebe M. Humar</t>
  </si>
  <si>
    <t xml:space="preserve">Seznanitev z novostmi na področju predpisov glede cepljenj in zaščite z zdravili</t>
  </si>
  <si>
    <t xml:space="preserve">Pošiljanje odpustnega pisma tudi izbranemu zdravniku pacienta</t>
  </si>
  <si>
    <t xml:space="preserve">Spoštovanje človekovega dostojanstva in spoštljiv odnos</t>
  </si>
  <si>
    <t xml:space="preserve">Priprava in izdaja izvidov za paciente</t>
  </si>
  <si>
    <t xml:space="preserve">Varnost zaposlenih</t>
  </si>
  <si>
    <t xml:space="preserve">Donacije</t>
  </si>
  <si>
    <t xml:space="preserve">Uveljavitev Sprememb in dopolnitev Pravilnika o delovnem času in registraciji delovnega časa z registrirno uro</t>
  </si>
  <si>
    <t xml:space="preserve">Obdelava podatkov v čakalnem seznamu</t>
  </si>
  <si>
    <t xml:space="preserve">Dodatek za mentorstvo</t>
  </si>
  <si>
    <t xml:space="preserve">Nočno delo in delo preko polnega delovnega časa varovanih kategorij delavcev</t>
  </si>
  <si>
    <t xml:space="preserve">Pridobitev, trajanje in izraba letnega dopusta</t>
  </si>
  <si>
    <t xml:space="preserve">Odredba za registracijo prihodov in odhodov z dela</t>
  </si>
  <si>
    <t xml:space="preserve">Uveljavitev Pravilnika o pravilih in postopkih pri obravnavanju nasilja v družini pri izvajanju zdravstvene dejavnosti</t>
  </si>
  <si>
    <t xml:space="preserve">Spoštovanje določil veljavnega Pravilnika o delovnem času in registraciji delovnega časa z registrirno uro</t>
  </si>
  <si>
    <t xml:space="preserve">Cenik uporabnine prostorov</t>
  </si>
  <si>
    <t xml:space="preserve">Izvajanje raziskav, anketnih vprašalnikov in/ali podobnih aktivnosti v okviru študijskih obveznosti</t>
  </si>
  <si>
    <t xml:space="preserve">Dokumenti sistema kakovosti</t>
  </si>
  <si>
    <t xml:space="preserve">Pravilna uporaba dozimetrov in zakonske obveznosti pri delu z ionizirajočim sevanjem</t>
  </si>
  <si>
    <t xml:space="preserve">Obvezno dosledno spoštovanje prepovedi kajenja in varnostnih pravil</t>
  </si>
  <si>
    <t xml:space="preserve">SEZNAM VELJAVNIH SKLEPOV, POOBLASTIL IN DRUGIH AKTOV ZAVODA O IMENOVANJU POOBLAŠČENIH IN ODGOVORNIH OSEB/KOMISIJ</t>
  </si>
  <si>
    <t xml:space="preserve">Navodilo o delu</t>
  </si>
  <si>
    <t xml:space="preserve">Sklep / pooblastilo</t>
  </si>
  <si>
    <t xml:space="preserve">Etična komisija</t>
  </si>
  <si>
    <t xml:space="preserve">Komisija za pregled izrabe zmogljivosti</t>
  </si>
  <si>
    <t xml:space="preserve">Komisija za kakovost in varnost</t>
  </si>
  <si>
    <t xml:space="preserve">Komisija za obvladovanje bolnišničnih okužb</t>
  </si>
  <si>
    <t xml:space="preserve">Pooblaščena oseba za sporočanje zavezancev za prijavo premoženjskega stanja v register zavezancev Komisiji za preprečevanje korupcije</t>
  </si>
  <si>
    <t xml:space="preserve">Odgovorni delavec za službena vozila</t>
  </si>
  <si>
    <t xml:space="preserve">Koordinator samoplačniške dejavnosti</t>
  </si>
  <si>
    <t xml:space="preserve">Karantensko skladišče</t>
  </si>
  <si>
    <t xml:space="preserve">Popisne komisije za izvedbo rednega letnega popisa</t>
  </si>
  <si>
    <t xml:space="preserve">Delovna skupina za oblikovanje sprememb Načrta integritete</t>
  </si>
  <si>
    <t xml:space="preserve">Predstavnik vodstva za kakovost</t>
  </si>
  <si>
    <t xml:space="preserve">Komisija za nadzor in uporabo opioidov</t>
  </si>
  <si>
    <t xml:space="preserve">Komisija za zdravila</t>
  </si>
  <si>
    <t xml:space="preserve">Pooblaščenec za integriteto</t>
  </si>
  <si>
    <t xml:space="preserve">Zaupnik v Splošni bolnišnici dr. Franca Derganca Nova Gorica - Zakon o zaščiti prijaviteljev</t>
  </si>
  <si>
    <t xml:space="preserve">Delovne skupine za pripravo izjave o oceni notranjega nadzora javnih financ</t>
  </si>
  <si>
    <t xml:space="preserve">Komisija za zagotavljanje ustreznih prostorskih pogojev za izvajanje ambulantne fizioterapije</t>
  </si>
  <si>
    <t xml:space="preserve">Odgovorna oseba in namestnik odgovorne osebe za aktivnosti s področja dejavnosti preskrbe s človeškimi tkivi in celicami, namenjenih za zdravljenje (kri iz popkovne vene in deli popkovnice)</t>
  </si>
  <si>
    <t xml:space="preserve">Arhiv</t>
  </si>
  <si>
    <t xml:space="preserve">Ne</t>
  </si>
  <si>
    <t xml:space="preserve">Zapisniki</t>
  </si>
  <si>
    <t xml:space="preserve">SVET ZAVODA</t>
  </si>
  <si>
    <t xml:space="preserve">2022</t>
  </si>
  <si>
    <t xml:space="preserve">Zapisnik</t>
  </si>
  <si>
    <t xml:space="preserve">2023</t>
  </si>
  <si>
    <t xml:space="preserve">2024</t>
  </si>
  <si>
    <t xml:space="preserve">STROKOVNI SVET</t>
  </si>
  <si>
    <t xml:space="preserve">KOLEGIJ PREDSTOJNIKOV</t>
  </si>
  <si>
    <t xml:space="preserve">Kolegiji ZN</t>
  </si>
  <si>
    <t xml:space="preserve">2025</t>
  </si>
  <si>
    <t xml:space="preserve">2026</t>
  </si>
  <si>
    <t xml:space="preserve">FN in poročila</t>
  </si>
  <si>
    <t xml:space="preserve">Finančni načrt</t>
  </si>
  <si>
    <t xml:space="preserve">Poročilo / načrt</t>
  </si>
  <si>
    <t xml:space="preserve">Letno poročilo</t>
  </si>
  <si>
    <t xml:space="preserve">Letno poročilo za leto 2007</t>
  </si>
  <si>
    <t xml:space="preserve">Letno poročilo za leto 2008</t>
  </si>
  <si>
    <t xml:space="preserve">Letno poročilo za leto 2009</t>
  </si>
  <si>
    <t xml:space="preserve">Letno poročilo za leto 2010</t>
  </si>
  <si>
    <t xml:space="preserve">Letno poročilo za leto 2011</t>
  </si>
  <si>
    <t xml:space="preserve">Letno poročilo za leto 2012</t>
  </si>
  <si>
    <t xml:space="preserve">Letno poročilo za leto 2013</t>
  </si>
  <si>
    <t xml:space="preserve">Letno poročilo za leto 2014</t>
  </si>
  <si>
    <t xml:space="preserve">Letno poročilo za leto 2015</t>
  </si>
  <si>
    <t xml:space="preserve">Letno poročilo za leto 2016</t>
  </si>
  <si>
    <t xml:space="preserve">Letno poročilo za leto 2017</t>
  </si>
  <si>
    <t xml:space="preserve">Letno poročilo za leto 2018</t>
  </si>
  <si>
    <t xml:space="preserve">Letno poročilo za leto 2019</t>
  </si>
  <si>
    <t xml:space="preserve">Letno poročilo za leto 2020</t>
  </si>
  <si>
    <t xml:space="preserve">Letno poročilo za leto 2021</t>
  </si>
  <si>
    <t xml:space="preserve">Letno poročilo za leto 2022</t>
  </si>
  <si>
    <t xml:space="preserve">Poročila o realizaciji storitev (Bilten)</t>
  </si>
  <si>
    <t xml:space="preserve">Bilten 2026</t>
  </si>
  <si>
    <t xml:space="preserve">Bilten 2025</t>
  </si>
  <si>
    <t xml:space="preserve">Bilten 2024</t>
  </si>
  <si>
    <t xml:space="preserve">Bilten 2014</t>
  </si>
  <si>
    <t xml:space="preserve">Bilten 2023</t>
  </si>
  <si>
    <t xml:space="preserve">Bilten 2022</t>
  </si>
  <si>
    <t xml:space="preserve">Bilten 2021</t>
  </si>
  <si>
    <t xml:space="preserve">Bilten 2020</t>
  </si>
  <si>
    <t xml:space="preserve">Bilten 2019</t>
  </si>
  <si>
    <t xml:space="preserve">Bilten 2018</t>
  </si>
  <si>
    <t xml:space="preserve">Bilten 2017</t>
  </si>
  <si>
    <t xml:space="preserve">Bilten 2016</t>
  </si>
  <si>
    <t xml:space="preserve">Bilten 2015</t>
  </si>
  <si>
    <t xml:space="preserve">Integriteta</t>
  </si>
  <si>
    <t xml:space="preserve">Načrt integritete s spremembami in dopolnitvami</t>
  </si>
  <si>
    <t xml:space="preserve">Program / načrt</t>
  </si>
  <si>
    <t xml:space="preserve">Obvestila zaposlenim</t>
  </si>
  <si>
    <t xml:space="preserve">02</t>
  </si>
  <si>
    <t xml:space="preserve">Kakovost</t>
  </si>
  <si>
    <t xml:space="preserve">Vodenje, upravljanje kadrov in komunikacija</t>
  </si>
  <si>
    <t xml:space="preserve">Proces vodenja</t>
  </si>
  <si>
    <t xml:space="preserve">Dokument sistema kakovosti</t>
  </si>
  <si>
    <t xml:space="preserve">Vodenje človeških virov</t>
  </si>
  <si>
    <t xml:space="preserve">Strokovno izpopolnjevanje in usposabljanje</t>
  </si>
  <si>
    <t xml:space="preserve">Kodeks ravnanja</t>
  </si>
  <si>
    <t xml:space="preserve">Osebni izgled in urejenost zdravstvenih delavcev in zdravstvenih sodelavcev na delovnem mestu</t>
  </si>
  <si>
    <t xml:space="preserve">Izjava politike kakovosti</t>
  </si>
  <si>
    <t xml:space="preserve">Pritožbeni postopek</t>
  </si>
  <si>
    <t xml:space="preserve">Notranje in zunanje komuniciranje</t>
  </si>
  <si>
    <t xml:space="preserve">Sistem kakovosti</t>
  </si>
  <si>
    <t xml:space="preserve">Poslovnik kakovosti</t>
  </si>
  <si>
    <t xml:space="preserve">Izdelava in obvladovanje dokumentov sistema vodenja kakovosti</t>
  </si>
  <si>
    <t xml:space="preserve">Notranje presoje</t>
  </si>
  <si>
    <t xml:space="preserve">Obvladovanje tveganj</t>
  </si>
  <si>
    <t xml:space="preserve">Obvladovanje varnostnih odklonov</t>
  </si>
  <si>
    <t xml:space="preserve">Neskladja in korektivni ukrepi</t>
  </si>
  <si>
    <t xml:space="preserve">MM konference, varnostne vizite in pogovori o varnosti</t>
  </si>
  <si>
    <t xml:space="preserve">Pregled izrabe zmogljivosti</t>
  </si>
  <si>
    <t xml:space="preserve">Zdravstvena obravnava pacienta</t>
  </si>
  <si>
    <t xml:space="preserve">Bolnišnična obravnava pacienta</t>
  </si>
  <si>
    <t xml:space="preserve">Ambulantna obravnava pacienta</t>
  </si>
  <si>
    <t xml:space="preserve">Dnevna bolnišnična obravnava</t>
  </si>
  <si>
    <t xml:space="preserve">Kirurška dejavnost</t>
  </si>
  <si>
    <t xml:space="preserve">Urgentna obravnava pacienta</t>
  </si>
  <si>
    <t xml:space="preserve">Anesteziološka dejavnost</t>
  </si>
  <si>
    <t xml:space="preserve">Ginekološko-porodniška dejavnost</t>
  </si>
  <si>
    <t xml:space="preserve">Pediatrična dejavnost</t>
  </si>
  <si>
    <t xml:space="preserve">Otorinolaringološka dejavnost</t>
  </si>
  <si>
    <t xml:space="preserve">Reanimacija</t>
  </si>
  <si>
    <t xml:space="preserve">Transfuzija krvi in krvnih pripravkov</t>
  </si>
  <si>
    <t xml:space="preserve">Dejavnost preskrbe s človeškimi tkivi in celicami</t>
  </si>
  <si>
    <t xml:space="preserve">Ravnanje v primeru smrti pacienta</t>
  </si>
  <si>
    <t xml:space="preserve">Posebni varovalni ukrep</t>
  </si>
  <si>
    <t xml:space="preserve">Načrtovanje odpusta</t>
  </si>
  <si>
    <t xml:space="preserve">Obvladovanje bolnišničnih okužb</t>
  </si>
  <si>
    <t xml:space="preserve">Ortopedska dejavnost</t>
  </si>
  <si>
    <t xml:space="preserve">Zdravstvena nega</t>
  </si>
  <si>
    <t xml:space="preserve">Duhovna oskrba</t>
  </si>
  <si>
    <t xml:space="preserve">Slikovna, laboratorijska in druga diagnostika</t>
  </si>
  <si>
    <t xml:space="preserve">Laboratorijska diagnostika</t>
  </si>
  <si>
    <t xml:space="preserve">Laboratorijska diagnostika - ekspedit</t>
  </si>
  <si>
    <t xml:space="preserve">Laboratorijska diagnostika - POCT</t>
  </si>
  <si>
    <t xml:space="preserve">Mikrobiološka diagnostika</t>
  </si>
  <si>
    <t xml:space="preserve">Radiološka diagnostika</t>
  </si>
  <si>
    <t xml:space="preserve">Patomorfološka dejavnost</t>
  </si>
  <si>
    <t xml:space="preserve">Nuklearno-medicinska diagnostika</t>
  </si>
  <si>
    <t xml:space="preserve">Upravljanje z zdravili in medicinskimi pripomočki</t>
  </si>
  <si>
    <t xml:space="preserve">Predpisovanje zdravil</t>
  </si>
  <si>
    <t xml:space="preserve">Farmakoterapijski pregled</t>
  </si>
  <si>
    <t xml:space="preserve">Rokovanje z zdravili in medicinskimi pripomočki na bolniških oddelkih</t>
  </si>
  <si>
    <t xml:space="preserve">Upravljanje z narkotičnimi in psihotropnimi snovmi</t>
  </si>
  <si>
    <t xml:space="preserve">Odmerjanje in spremljanje plazemskih koncentracij gentamicina in vankomicina</t>
  </si>
  <si>
    <t xml:space="preserve">Preskrba z zdravili in medicinskimi pripomočki</t>
  </si>
  <si>
    <t xml:space="preserve">Upravljanje s protimikrobnimi zdravili</t>
  </si>
  <si>
    <t xml:space="preserve">Centralna priprava protitumornih učinkovin</t>
  </si>
  <si>
    <t xml:space="preserve">Preskrba s prehrano in dietetika</t>
  </si>
  <si>
    <t xml:space="preserve">Ocena prehranske ogroženosti in prehranska obravnava pacienta</t>
  </si>
  <si>
    <t xml:space="preserve">Naročanje in razdeljevanje hrane pacientom na bolniških oddelkih</t>
  </si>
  <si>
    <t xml:space="preserve">Katalog diet</t>
  </si>
  <si>
    <t xml:space="preserve">Upravljanje fizičnega okolja in medicinske opreme ter notranji transport</t>
  </si>
  <si>
    <t xml:space="preserve">Upravljanje z infrastrukturo</t>
  </si>
  <si>
    <t xml:space="preserve">Obvladovanje medicinske opreme</t>
  </si>
  <si>
    <t xml:space="preserve">Sterilizacija</t>
  </si>
  <si>
    <t xml:space="preserve">Sistem varovanja</t>
  </si>
  <si>
    <t xml:space="preserve">Zdravje in varnost pri delu ter varnost pred požarom</t>
  </si>
  <si>
    <t xml:space="preserve">Obvladovanje odpadkov</t>
  </si>
  <si>
    <t xml:space="preserve">Notranji transport</t>
  </si>
  <si>
    <t xml:space="preserve">Zdravstvena administracija in naročanje</t>
  </si>
  <si>
    <t xml:space="preserve">Zdravstvena administracija</t>
  </si>
  <si>
    <t xml:space="preserve">Naročanje in vodenje čakalnega seznama</t>
  </si>
  <si>
    <t xml:space="preserve">Akreditacija in certifikacija</t>
  </si>
  <si>
    <t xml:space="preserve">Mednarodni standardi kakovosti</t>
  </si>
  <si>
    <t xml:space="preserve">Akreditacijska listina in certifikat</t>
  </si>
  <si>
    <t xml:space="preserve">Zunanje presoje</t>
  </si>
  <si>
    <t xml:space="preserve">Vodstveni pregled</t>
  </si>
  <si>
    <t xml:space="preserve">Komisija za kakovost</t>
  </si>
  <si>
    <t xml:space="preserve">Navodila komisije za kakovost</t>
  </si>
  <si>
    <t xml:space="preserve">Zapisniki sestankov</t>
  </si>
  <si>
    <t xml:space="preserve">Prijava incidentov</t>
  </si>
  <si>
    <t xml:space="preserve">Prijava varnostnih incidentov (interno)</t>
  </si>
  <si>
    <t xml:space="preserve">Prijava opozorilnih nevarnih dogodkov (Ministrstvo za zdravje)</t>
  </si>
  <si>
    <t xml:space="preserve">Prijava incidentov, kjer obstaja možnost okužbe s krvjo</t>
  </si>
  <si>
    <t xml:space="preserve">Nezgode pri delu</t>
  </si>
  <si>
    <t xml:space="preserve">Nasilje na delovnem mestu</t>
  </si>
  <si>
    <t xml:space="preserve">Nasilje s strani tretjih oseb</t>
  </si>
  <si>
    <t xml:space="preserve">Neželeni učinki zdravil (farmakovigilanca)</t>
  </si>
  <si>
    <t xml:space="preserve">Vigilančni zapleti medicinskih pripomočkov</t>
  </si>
  <si>
    <t xml:space="preserve">Neetična ali koruptivna dejanja</t>
  </si>
  <si>
    <t xml:space="preserve">Centralni register tveganj</t>
  </si>
  <si>
    <t xml:space="preserve">Organizacijsko navodilo za obvladovanje tveganj</t>
  </si>
  <si>
    <t xml:space="preserve">Kazalniki kakovosti</t>
  </si>
  <si>
    <t xml:space="preserve">Kazalniki kakovosti za leto 2026</t>
  </si>
  <si>
    <t xml:space="preserve">Kazalniki</t>
  </si>
  <si>
    <t xml:space="preserve">Kazalniki kakovosti za leto 2025</t>
  </si>
  <si>
    <t xml:space="preserve">Kazalniki kakovosti za leto 2024</t>
  </si>
  <si>
    <t xml:space="preserve">Kazalniki kakovosti za leto 2023</t>
  </si>
  <si>
    <t xml:space="preserve">Kazalniki kakovosti za leto 2022</t>
  </si>
  <si>
    <t xml:space="preserve">Klinične poti</t>
  </si>
  <si>
    <t xml:space="preserve">Seznam kliničnih poti</t>
  </si>
  <si>
    <t xml:space="preserve">Rezultati anket</t>
  </si>
  <si>
    <t xml:space="preserve">Zadovoljstvo uporabnikov storitev (pacientov)</t>
  </si>
  <si>
    <t xml:space="preserve">Poročilo</t>
  </si>
  <si>
    <t xml:space="preserve">Organizacijska klima in zadovoljstvo zaposlenih</t>
  </si>
  <si>
    <t xml:space="preserve">Raziskave kulture varnosti</t>
  </si>
  <si>
    <t xml:space="preserve">Predloge za oblikovanje dokumentov</t>
  </si>
  <si>
    <t xml:space="preserve">Predloge dokumentov sistema vodenja kakovosti</t>
  </si>
  <si>
    <t xml:space="preserve">Predloga</t>
  </si>
  <si>
    <t xml:space="preserve">Predloga za dopise</t>
  </si>
  <si>
    <t xml:space="preserve">Logotip</t>
  </si>
  <si>
    <t xml:space="preserve">Predloga za predstavitve</t>
  </si>
  <si>
    <t xml:space="preserve">Zakonodaja in smernice</t>
  </si>
  <si>
    <t xml:space="preserve">Zakon o zagotavljanju kakovosti v zdravstvu</t>
  </si>
  <si>
    <t xml:space="preserve">Zakonodaja / smernice</t>
  </si>
  <si>
    <t xml:space="preserve">Metodološka navodila za kazalnike kakovosti 2023</t>
  </si>
  <si>
    <t xml:space="preserve">Priročnik za oblikovanje kliničnih poti 2016</t>
  </si>
  <si>
    <t xml:space="preserve">Uvajanje izboljševanja kakovosti v bolnišnice 2006</t>
  </si>
  <si>
    <t xml:space="preserve">Etični kodeksi zaposlenih</t>
  </si>
  <si>
    <t xml:space="preserve">Kodeks ravnanja javnih uslužbencev</t>
  </si>
  <si>
    <t xml:space="preserve">Kodeks zdravniške etike</t>
  </si>
  <si>
    <t xml:space="preserve">Kodeks poklicne etike psihologov</t>
  </si>
  <si>
    <t xml:space="preserve">Kodeks etike v zdravstveni negi in oskrbi Slovenije</t>
  </si>
  <si>
    <t xml:space="preserve">Kodeks etike za babice</t>
  </si>
  <si>
    <t xml:space="preserve">Kodeks lekarniške deontologije</t>
  </si>
  <si>
    <t xml:space="preserve">Kodeks deontologije v laboratorijski medicini</t>
  </si>
  <si>
    <t xml:space="preserve">Kodeks etike fizioterapevtov</t>
  </si>
  <si>
    <t xml:space="preserve">Etični kodeks in strokovni standardi logopedov Slovenije</t>
  </si>
  <si>
    <t xml:space="preserve">Etika raziskav</t>
  </si>
  <si>
    <t xml:space="preserve">Poročila</t>
  </si>
  <si>
    <t xml:space="preserve">Program in letno poročilo kakovost in varnost za leto 2025</t>
  </si>
  <si>
    <t xml:space="preserve">03</t>
  </si>
  <si>
    <t xml:space="preserve">Splošni organizacijski dokumenti ZN</t>
  </si>
  <si>
    <t xml:space="preserve">DOKUMENTACIJA ZDRAVSTVENE IN BABIŠKE NEGE</t>
  </si>
  <si>
    <t xml:space="preserve">Proces zdravstvene nege</t>
  </si>
  <si>
    <t xml:space="preserve">Kategorizacija zdravstvene nege</t>
  </si>
  <si>
    <t xml:space="preserve">Predaja pacienta in službe</t>
  </si>
  <si>
    <t xml:space="preserve">ORGANIZACIJA DELA V ZDRAVSTVENI NEGI</t>
  </si>
  <si>
    <t xml:space="preserve">Letni razgovori v ZBN</t>
  </si>
  <si>
    <t xml:space="preserve">Model kompetenc zaposlenih v ZBN</t>
  </si>
  <si>
    <t xml:space="preserve">Razpored dela</t>
  </si>
  <si>
    <t xml:space="preserve">IZOBRAŽEVANJE V ZDRAVSTVENI IN BABIŠKI NEGI</t>
  </si>
  <si>
    <t xml:space="preserve">SOP Izobraževanje, usposabljanje in karierni razvoj zaposlenih v zdravstveni in babiški negi v SB Nova Gorica</t>
  </si>
  <si>
    <t xml:space="preserve">Razno, drugo</t>
  </si>
  <si>
    <t xml:space="preserve">Razna navodila</t>
  </si>
  <si>
    <t xml:space="preserve">Kodeksi etike</t>
  </si>
  <si>
    <t xml:space="preserve">Protokol medpoklicne komunikacije</t>
  </si>
  <si>
    <t xml:space="preserve">Navodila za uporabo</t>
  </si>
  <si>
    <t xml:space="preserve">KIRURŠKI VARNOSTNI SEZNAM</t>
  </si>
  <si>
    <t xml:space="preserve">IZOBRAŽEVANJE V ZN</t>
  </si>
  <si>
    <t xml:space="preserve">Dokumenti po službah</t>
  </si>
  <si>
    <t xml:space="preserve">INTERNISTIČNA SLUŽBA</t>
  </si>
  <si>
    <t xml:space="preserve">KIRURŠKA SLUŽBA</t>
  </si>
  <si>
    <t xml:space="preserve">ANESTEZIJA in CIT</t>
  </si>
  <si>
    <t xml:space="preserve">CENTRALNO - INŠTRUMENTARSKA SLUŽBA</t>
  </si>
  <si>
    <t xml:space="preserve">GINEKOLOGIJA in PORODNIŠNICA</t>
  </si>
  <si>
    <t xml:space="preserve">PEDIATRIČNA SLUŽBA</t>
  </si>
  <si>
    <t xml:space="preserve">URGENTNI CENTER</t>
  </si>
  <si>
    <t xml:space="preserve">ODDELEK ZA ORTOPEDIJO</t>
  </si>
  <si>
    <t xml:space="preserve">OIMR Stara Gora</t>
  </si>
  <si>
    <t xml:space="preserve">ODDELEK ZA OTORINOLARINGOLOGIJO</t>
  </si>
  <si>
    <t xml:space="preserve">ODDELEK ZA OKULISTIKO</t>
  </si>
  <si>
    <t xml:space="preserve">CENTRALNA STERILIZACIJA</t>
  </si>
  <si>
    <t xml:space="preserve">HČTE</t>
  </si>
  <si>
    <t xml:space="preserve">NOTRANJI TRANSPORT</t>
  </si>
  <si>
    <t xml:space="preserve">Diagnostično - terapevtski postopki</t>
  </si>
  <si>
    <t xml:space="preserve">PREPREČEVANJE PADCEV</t>
  </si>
  <si>
    <t xml:space="preserve">PRIPRAVA IN APLIKACIJA ZDRAVIL</t>
  </si>
  <si>
    <t xml:space="preserve">TRANSFUZIJA KRVI IN NJENIH PRIPRAVKOV</t>
  </si>
  <si>
    <t xml:space="preserve">POSEBNI VAROVALNI UKREP - PVU</t>
  </si>
  <si>
    <t xml:space="preserve">ČIŠČENJE, RAZKUŽEVANJE IN STERILIZACIJA</t>
  </si>
  <si>
    <t xml:space="preserve">ZDRAVSTVENA NEGA PRI DIAGNOSTIČNO - TERAPEVTSKIH POSTOPKIH</t>
  </si>
  <si>
    <t xml:space="preserve">SPREJEM PACIENTA</t>
  </si>
  <si>
    <t xml:space="preserve">PREHRANA</t>
  </si>
  <si>
    <t xml:space="preserve">OSEBNA HIGIENA</t>
  </si>
  <si>
    <t xml:space="preserve">Zdravstvena nega pacienta z rano</t>
  </si>
  <si>
    <t xml:space="preserve">Navodilo za upravljanje z aparatom Vita PCR credo diagnostics</t>
  </si>
  <si>
    <t xml:space="preserve">04</t>
  </si>
  <si>
    <t xml:space="preserve">Obvladovanje okužb</t>
  </si>
  <si>
    <t xml:space="preserve">Vodenje in izvajanje programa za obvladovanje okužb povezanih z zdravstvom</t>
  </si>
  <si>
    <t xml:space="preserve">Zakonodaja s področja delovanja, preprečevanja in nadzora bolnišničnih okužb</t>
  </si>
  <si>
    <t xml:space="preserve">Zakonodaja</t>
  </si>
  <si>
    <t xml:space="preserve">Prijavnica za nalezljivo bolezen</t>
  </si>
  <si>
    <t xml:space="preserve">Načrt programa izvajanja za preprečevanje bolnišničnih okužb</t>
  </si>
  <si>
    <t xml:space="preserve">Program delovanja službe za preprečevanje in obvladovanje bolnišničnih okužb</t>
  </si>
  <si>
    <t xml:space="preserve">Izobraževanje ZD in drugih zaposlenih</t>
  </si>
  <si>
    <t xml:space="preserve">Strokovna poročila, letni načrti in zapisniki sej KOBO, člani KOBO</t>
  </si>
  <si>
    <t xml:space="preserve">SKLEP O IMENOVANJU ČLANOV KOBO</t>
  </si>
  <si>
    <t xml:space="preserve">2021</t>
  </si>
  <si>
    <t xml:space="preserve">Standardni in izolacijski ukrepi</t>
  </si>
  <si>
    <t xml:space="preserve">Urejenost na delovnem mestu</t>
  </si>
  <si>
    <t xml:space="preserve">Osebna higiena in urejenost na delovnem mestu</t>
  </si>
  <si>
    <t xml:space="preserve">Higiena rok</t>
  </si>
  <si>
    <t xml:space="preserve">Standardni higienski ukrepi</t>
  </si>
  <si>
    <t xml:space="preserve">Izolacijski ukrepi</t>
  </si>
  <si>
    <t xml:space="preserve">Vrste bolezni, ki zahtevajo izolacijo in ukrepanje</t>
  </si>
  <si>
    <t xml:space="preserve">Osebna varovalna oprema</t>
  </si>
  <si>
    <t xml:space="preserve">Aerogena izolacija</t>
  </si>
  <si>
    <t xml:space="preserve">Kapljična izolacija</t>
  </si>
  <si>
    <t xml:space="preserve">Kontaktna izolacija</t>
  </si>
  <si>
    <t xml:space="preserve">Protektivna izolacija</t>
  </si>
  <si>
    <t xml:space="preserve">Obravnava izbruha nalezljive bolezni</t>
  </si>
  <si>
    <t xml:space="preserve">Večkratno odporne bakterije</t>
  </si>
  <si>
    <t xml:space="preserve">Nadzorne kužnine</t>
  </si>
  <si>
    <t xml:space="preserve">Odvzem nadzornih kužnin in dekolonizacija pri pacientu z MRSA</t>
  </si>
  <si>
    <t xml:space="preserve">Informacije za paciente in svojce</t>
  </si>
  <si>
    <t xml:space="preserve">Zaščita zdravstvenih delavcev, sodelavcev in pacientov</t>
  </si>
  <si>
    <t xml:space="preserve">Zaščita zdravstvenih delavcev in drugih delavcev v zdravstvu pred okužbo</t>
  </si>
  <si>
    <t xml:space="preserve">Obravnava in postopek ob incidentu</t>
  </si>
  <si>
    <t xml:space="preserve">Čiščenje, dezinfekcija, sterilizacija</t>
  </si>
  <si>
    <t xml:space="preserve">Čiščenje in vzdrževanje površin, aparatur, pripomočkov in opreme v delokrogu zdravstvenih delavcev</t>
  </si>
  <si>
    <t xml:space="preserve">Čiščenje in vzdrževanje medicinskih aparatur, opreme, pripomočkov v delokrogu zdravstvenih delavcev</t>
  </si>
  <si>
    <t xml:space="preserve">Uporaba UVC luči</t>
  </si>
  <si>
    <t xml:space="preserve">Dekontaminacija, čiščenje in uporaba čistilno dezinfekcijskih sredstev v SB Nova Gorica</t>
  </si>
  <si>
    <t xml:space="preserve">Čiščenje medicinskih hladilnikov</t>
  </si>
  <si>
    <t xml:space="preserve">Ravnanje z bolnišničnim perilom, posteljami in invalidskimi vozički</t>
  </si>
  <si>
    <t xml:space="preserve">Ravnavnje s posteljami, perilom ter vozički v bolnišnični pralnici</t>
  </si>
  <si>
    <t xml:space="preserve">Nadzor nad okoljem</t>
  </si>
  <si>
    <t xml:space="preserve">Nadzor nad okoljem v COB</t>
  </si>
  <si>
    <t xml:space="preserve">Nadzor nad okoljem v endoskopiji</t>
  </si>
  <si>
    <t xml:space="preserve">Nadzor nad pitno vodo</t>
  </si>
  <si>
    <t xml:space="preserve">Nadzor nad odpadki</t>
  </si>
  <si>
    <t xml:space="preserve">Nadzor zdravstvene ustreznosti dializnih tekočin</t>
  </si>
  <si>
    <t xml:space="preserve">HACCP</t>
  </si>
  <si>
    <t xml:space="preserve">Preprečevanje okužb pri postopkih z visokim tveganjem za okužbo</t>
  </si>
  <si>
    <t xml:space="preserve">Preprečevanje zapletov v zvezi z osrednjimi venskimi pristopi (OVK)</t>
  </si>
  <si>
    <t xml:space="preserve">Odvzem in transport vzorcev za mikrobiološke preiskave</t>
  </si>
  <si>
    <t xml:space="preserve">Cepiva</t>
  </si>
  <si>
    <t xml:space="preserve">Naročanje, hranjenje in ravnanje s cepivi</t>
  </si>
  <si>
    <t xml:space="preserve">Cepilni vprašalniki</t>
  </si>
  <si>
    <t xml:space="preserve">Navodila za paciente</t>
  </si>
  <si>
    <t xml:space="preserve">Administrativna obravnava cepljenja v urgentnem centru</t>
  </si>
  <si>
    <t xml:space="preserve">Tehnični pogoji</t>
  </si>
  <si>
    <t xml:space="preserve">Zaščitni ukrepi pri izvajanju gradbenih del v bolnišnici</t>
  </si>
  <si>
    <t xml:space="preserve">Opomniki, respiratorna obolenja</t>
  </si>
  <si>
    <t xml:space="preserve">Sars CoV 2</t>
  </si>
  <si>
    <t xml:space="preserve">Algoritem za PACIENTE</t>
  </si>
  <si>
    <t xml:space="preserve">Algoritem</t>
  </si>
  <si>
    <t xml:space="preserve">Algoritem za ZAPOSLENE</t>
  </si>
  <si>
    <t xml:space="preserve">Gripa</t>
  </si>
  <si>
    <t xml:space="preserve">Algoritem ob potrjeni okužbi z virusom gripe pri pacientu</t>
  </si>
  <si>
    <t xml:space="preserve">Algoritem za hitri PCR</t>
  </si>
  <si>
    <t xml:space="preserve">05</t>
  </si>
  <si>
    <t xml:space="preserve">Varnost in zdravje pri delu, požarna varnost</t>
  </si>
  <si>
    <t xml:space="preserve">Prijava nezgode</t>
  </si>
  <si>
    <t xml:space="preserve">Prijava nezgode pri delu</t>
  </si>
  <si>
    <t xml:space="preserve">Izjava o varnosti z oceno tveganja</t>
  </si>
  <si>
    <t xml:space="preserve">Izjava</t>
  </si>
  <si>
    <t xml:space="preserve">Izjava o varnosti z oceno tveganja za oddelek za patološko morfologijo za delo z nevarnimi snovmi</t>
  </si>
  <si>
    <t xml:space="preserve">Požarni red</t>
  </si>
  <si>
    <t xml:space="preserve">Obrazec Obvestilo o nepravilnem parkiranju</t>
  </si>
  <si>
    <t xml:space="preserve">Obrazec</t>
  </si>
  <si>
    <t xml:space="preserve">Izvlečki požarnega reda</t>
  </si>
  <si>
    <t xml:space="preserve">Navodila za ravnanje v primeru požara</t>
  </si>
  <si>
    <t xml:space="preserve">Navodila za ravnanje v primeru požara in navodila za posameznike</t>
  </si>
  <si>
    <t xml:space="preserve">Dovoljenje za izvajanje vročih del</t>
  </si>
  <si>
    <t xml:space="preserve">Pregled požarnih vrat</t>
  </si>
  <si>
    <t xml:space="preserve">Varnost in zdravje zaposlenih</t>
  </si>
  <si>
    <t xml:space="preserve">Pravilniki s področja varnosti in zdravja pri delu ter požarne varnosti</t>
  </si>
  <si>
    <t xml:space="preserve">Upravljanje nevarnih snovi</t>
  </si>
  <si>
    <t xml:space="preserve">Upravljanje z nevarnimi snovmi</t>
  </si>
  <si>
    <t xml:space="preserve">Promocija zdravja</t>
  </si>
  <si>
    <t xml:space="preserve">Program promocije zdravja</t>
  </si>
  <si>
    <t xml:space="preserve">Množične nesreče</t>
  </si>
  <si>
    <t xml:space="preserve">Načrt organizacije dela v Splošni bolnišnici dr.Franca Derganca Nova Gorica v primeru množičnih nesreč</t>
  </si>
  <si>
    <t xml:space="preserve">Program obvladovanja notranjih množičnih nesreč in izrednih dogodkov v bolnišnici</t>
  </si>
  <si>
    <t xml:space="preserve">Varnostni listi</t>
  </si>
  <si>
    <t xml:space="preserve">Varnostni listi A-D</t>
  </si>
  <si>
    <t xml:space="preserve">Varnostni list</t>
  </si>
  <si>
    <t xml:space="preserve">Varnostni listi E-J</t>
  </si>
  <si>
    <t xml:space="preserve">Varnostni listi K-L</t>
  </si>
  <si>
    <t xml:space="preserve">Varnostni listi M-O</t>
  </si>
  <si>
    <t xml:space="preserve">Varnostni listi P-R</t>
  </si>
  <si>
    <t xml:space="preserve">Varnostni listi S-T</t>
  </si>
  <si>
    <t xml:space="preserve">Varnostni listi U-Y</t>
  </si>
  <si>
    <t xml:space="preserve">06</t>
  </si>
  <si>
    <t xml:space="preserve">Javna naročila</t>
  </si>
  <si>
    <t xml:space="preserve">Integriteta pri javnem naročanju</t>
  </si>
  <si>
    <t xml:space="preserve">Obrazci za organe</t>
  </si>
  <si>
    <t xml:space="preserve">Vrste postopkov oddaje javnih naročil in obrazec za sprožanje</t>
  </si>
  <si>
    <t xml:space="preserve">Prijava sprememb premoženjskega stanja</t>
  </si>
  <si>
    <t xml:space="preserve">Integralna navodila za izvedbo povpraševanj mp in z na podlagi okvirnih sporazumov</t>
  </si>
  <si>
    <t xml:space="preserve">Sklep o razveljavitvi navodil za oddajo javnih naročil po postopku zbiranja ponudb brez predhodne objave</t>
  </si>
  <si>
    <t xml:space="preserve">09</t>
  </si>
  <si>
    <t xml:space="preserve">Obrazci</t>
  </si>
  <si>
    <t xml:space="preserve">Splošni obrazci</t>
  </si>
  <si>
    <t xml:space="preserve">Kadrovsko področje</t>
  </si>
  <si>
    <t xml:space="preserve">Izobraževanje in mentorstvo</t>
  </si>
  <si>
    <t xml:space="preserve">Drugo</t>
  </si>
  <si>
    <t xml:space="preserve">Medicinsko področje</t>
  </si>
  <si>
    <t xml:space="preserve">Skupno</t>
  </si>
  <si>
    <t xml:space="preserve">Kirurška služba</t>
  </si>
  <si>
    <t xml:space="preserve">Anesteziološka služba</t>
  </si>
  <si>
    <t xml:space="preserve">Internistična služba</t>
  </si>
  <si>
    <t xml:space="preserve">Ginekološko-porodniška služba</t>
  </si>
  <si>
    <t xml:space="preserve">Pediatrična služba</t>
  </si>
  <si>
    <t xml:space="preserve">Oddelek za ortopedijo</t>
  </si>
  <si>
    <t xml:space="preserve">Oddelek za invalidno mladino in rehabilitacijo Stara Gora</t>
  </si>
  <si>
    <t xml:space="preserve">Urgentni center</t>
  </si>
  <si>
    <t xml:space="preserve">Oddelek za otorinolaringologijo</t>
  </si>
  <si>
    <t xml:space="preserve">Oddelek za okulistiko</t>
  </si>
  <si>
    <t xml:space="preserve">Centralno instrumentalna služba</t>
  </si>
  <si>
    <t xml:space="preserve">Fizioterapija (FTH)</t>
  </si>
  <si>
    <t xml:space="preserve">Lekarna</t>
  </si>
  <si>
    <t xml:space="preserve">Oddelek za laboratorijsko diagnostiko</t>
  </si>
  <si>
    <t xml:space="preserve">Oddelek za patološko morfologijo</t>
  </si>
  <si>
    <t xml:space="preserve">Dnevna bolnišnica</t>
  </si>
  <si>
    <t xml:space="preserve">Oddelek za radiologijo</t>
  </si>
  <si>
    <t xml:space="preserve">Nemedicinsko področje</t>
  </si>
  <si>
    <t xml:space="preserve">Naročanje</t>
  </si>
  <si>
    <t xml:space="preserve">Nabava</t>
  </si>
  <si>
    <t xml:space="preserve">Finančno-računovodska služba</t>
  </si>
  <si>
    <t xml:space="preserve">Tehnično-oskrbovalna služba (TOS)</t>
  </si>
  <si>
    <t xml:space="preserve">Povzetek popisa dokumentov</t>
  </si>
  <si>
    <t xml:space="preserve">Datum izvoza (referenčni datum)</t>
  </si>
  <si>
    <t xml:space="preserve">← rumeni celici lahko spremenite; vsi izračuni se posodobijo</t>
  </si>
  <si>
    <t xml:space="preserve">Meja za "starejše od" (v letih)</t>
  </si>
  <si>
    <t xml:space="preserve">1) Po policah</t>
  </si>
  <si>
    <t xml:space="preserve">Šifra</t>
  </si>
  <si>
    <t xml:space="preserve">Polica</t>
  </si>
  <si>
    <t xml:space="preserve">Št. dokumentov</t>
  </si>
  <si>
    <t xml:space="preserve">Posodobljeni v zadnjih 12 mesecih</t>
  </si>
  <si>
    <t xml:space="preserve">Št. knjig</t>
  </si>
  <si>
    <t xml:space="preserve">01 Vodstvo</t>
  </si>
  <si>
    <t xml:space="preserve">02 Kakovost</t>
  </si>
  <si>
    <t xml:space="preserve">03 Zdravstvena nega</t>
  </si>
  <si>
    <t xml:space="preserve">04 Preprečevanje in obvladovanje okužb povezanih z zdravstvom</t>
  </si>
  <si>
    <t xml:space="preserve">05 Varnost pri delu in varnost pred požarom</t>
  </si>
  <si>
    <t xml:space="preserve">06 Javna naročila</t>
  </si>
  <si>
    <t xml:space="preserve">09 Obrazci</t>
  </si>
  <si>
    <t xml:space="preserve">Skupaj</t>
  </si>
  <si>
    <t xml:space="preserve">2) Po knjigah</t>
  </si>
  <si>
    <t xml:space="preserve">Področje</t>
  </si>
  <si>
    <t xml:space="preserve">Protimikrobna zdravila</t>
  </si>
  <si>
    <t xml:space="preserve">3) Po predlogu obsega GAP (stolpec H v listu Popis)</t>
  </si>
  <si>
    <t xml:space="preserve">Vrednost</t>
  </si>
  <si>
    <t xml:space="preserve">Pomen</t>
  </si>
  <si>
    <t xml:space="preserve">Vključiti v GAP analizo</t>
  </si>
  <si>
    <t xml:space="preserve">Po presoji naročnika / ponudnika</t>
  </si>
  <si>
    <t xml:space="preserve">Izven obsega analize</t>
  </si>
  <si>
    <t xml:space="preserve">Kontrola</t>
  </si>
  <si>
    <t xml:space="preserve">Št. vrstic v listu Popis</t>
  </si>
  <si>
    <t xml:space="preserve">Vsote po policah, knjigah in obsegu se ujemajo</t>
  </si>
</sst>
</file>

<file path=xl/styles.xml><?xml version="1.0" encoding="utf-8"?>
<styleSheet xmlns="http://schemas.openxmlformats.org/spreadsheetml/2006/main">
  <numFmts count="4">
    <numFmt numFmtId="164" formatCode="General"/>
    <numFmt numFmtId="165" formatCode="dd\.mm\.yyyy"/>
    <numFmt numFmtId="166" formatCode="0.0"/>
    <numFmt numFmtId="167" formatCode="General"/>
  </numFmts>
  <fonts count="12">
    <font>
      <sz val="11"/>
      <color theme="1"/>
      <name val="Calibri"/>
      <family val="2"/>
      <charset val="1"/>
    </font>
    <font>
      <sz val="10"/>
      <name val="Arial"/>
      <family val="0"/>
    </font>
    <font>
      <sz val="10"/>
      <name val="Arial"/>
      <family val="0"/>
    </font>
    <font>
      <sz val="10"/>
      <name val="Arial"/>
      <family val="0"/>
    </font>
    <font>
      <b val="true"/>
      <sz val="14"/>
      <color rgb="FF1F6F78"/>
      <name val="Arial"/>
      <family val="0"/>
      <charset val="1"/>
    </font>
    <font>
      <i val="true"/>
      <sz val="10"/>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
      <u val="single"/>
      <sz val="10"/>
      <color rgb="FF0563C1"/>
      <name val="Arial"/>
      <family val="0"/>
      <charset val="1"/>
    </font>
    <font>
      <b val="true"/>
      <sz val="11"/>
      <color rgb="FF1F6F78"/>
      <name val="Arial"/>
      <family val="0"/>
      <charset val="1"/>
    </font>
  </fonts>
  <fills count="6">
    <fill>
      <patternFill patternType="none"/>
    </fill>
    <fill>
      <patternFill patternType="gray125"/>
    </fill>
    <fill>
      <patternFill patternType="solid">
        <fgColor rgb="FFD9E8E8"/>
        <bgColor rgb="FFE2EFEF"/>
      </patternFill>
    </fill>
    <fill>
      <patternFill patternType="solid">
        <fgColor rgb="FF1F6F78"/>
        <bgColor rgb="FF008080"/>
      </patternFill>
    </fill>
    <fill>
      <patternFill patternType="solid">
        <fgColor rgb="FFFFF2CC"/>
        <bgColor rgb="FFFFFFFF"/>
      </patternFill>
    </fill>
    <fill>
      <patternFill patternType="solid">
        <fgColor rgb="FFE2EFEF"/>
        <bgColor rgb="FFD9E8E8"/>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9" fillId="4" borderId="1" xfId="0" applyFont="true" applyBorder="true" applyAlignment="true" applyProtection="false">
      <alignment horizontal="center" vertical="top" textRotation="0" wrapText="false" indent="0" shrinkToFit="false"/>
      <protection locked="true" hidden="false"/>
    </xf>
    <xf numFmtId="165" fontId="7" fillId="0" borderId="1" xfId="0" applyFont="true" applyBorder="true" applyAlignment="true" applyProtection="false">
      <alignment horizontal="center" vertical="top" textRotation="0" wrapText="false" indent="0" shrinkToFit="false"/>
      <protection locked="true" hidden="false"/>
    </xf>
    <xf numFmtId="166" fontId="7" fillId="0" borderId="1" xfId="0" applyFont="true" applyBorder="true" applyAlignment="true" applyProtection="false">
      <alignment horizontal="center" vertical="top" textRotation="0" wrapText="false" indent="0" shrinkToFit="false"/>
      <protection locked="true" hidden="false"/>
    </xf>
    <xf numFmtId="164" fontId="10" fillId="0" borderId="1" xfId="0" applyFont="true" applyBorder="true" applyAlignment="true" applyProtection="false">
      <alignment horizontal="center" vertical="top"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4" borderId="1" xfId="0" applyFont="true" applyBorder="true" applyAlignment="true" applyProtection="false">
      <alignment horizontal="left" vertical="bottom" textRotation="0" wrapText="false" indent="0" shrinkToFit="false"/>
      <protection locked="true" hidden="false"/>
    </xf>
    <xf numFmtId="164" fontId="9" fillId="4" borderId="1" xfId="0" applyFont="true" applyBorder="tru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4" fontId="6" fillId="5" borderId="1" xfId="0" applyFont="true" applyBorder="tru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F6F78"/>
          <bgColor rgb="FF000000"/>
        </patternFill>
      </fill>
    </dxf>
    <dxf>
      <fill>
        <patternFill patternType="solid">
          <bgColor rgb="FF000000"/>
        </patternFill>
      </fill>
    </dxf>
    <dxf>
      <fill>
        <patternFill patternType="solid">
          <fgColor rgb="FFFFFFFF"/>
          <bgColor rgb="FF000000"/>
        </patternFill>
      </fill>
    </dxf>
    <dxf>
      <fill>
        <patternFill patternType="solid">
          <fgColor rgb="FFFFF2CC"/>
          <bgColor rgb="FF000000"/>
        </patternFill>
      </fill>
    </dxf>
    <dxf>
      <fill>
        <patternFill patternType="solid">
          <fgColor rgb="FF0000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78"/>
      <rgbColor rgb="FFBFBFBF"/>
      <rgbColor rgb="FF808080"/>
      <rgbColor rgb="FF9999FF"/>
      <rgbColor rgb="FF993366"/>
      <rgbColor rgb="FFFFF2CC"/>
      <rgbColor rgb="FFE2EFE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D9E8E8"/>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5"/>
  </cols>
  <sheetData>
    <row r="1" customFormat="false" ht="17.35" hidden="false" customHeight="false" outlineLevel="0" collapsed="false">
      <c r="A1" s="1" t="s">
        <v>0</v>
      </c>
    </row>
    <row r="2" customFormat="false" ht="15" hidden="false" customHeight="false" outlineLevel="0" collapsed="false">
      <c r="A2" s="2" t="s">
        <v>1</v>
      </c>
    </row>
    <row r="4" customFormat="false" ht="23.85" hidden="false" customHeight="false" outlineLevel="0" collapsed="false">
      <c r="A4" s="3" t="s">
        <v>2</v>
      </c>
      <c r="B4" s="4" t="s">
        <v>3</v>
      </c>
    </row>
    <row r="5" customFormat="false" ht="23.85" hidden="false" customHeight="false" outlineLevel="0" collapsed="false">
      <c r="A5" s="3" t="s">
        <v>4</v>
      </c>
      <c r="B5" s="4" t="s">
        <v>5</v>
      </c>
    </row>
    <row r="6" customFormat="false" ht="23.85" hidden="false" customHeight="false" outlineLevel="0" collapsed="false">
      <c r="A6" s="3" t="s">
        <v>6</v>
      </c>
      <c r="B6" s="4" t="s">
        <v>7</v>
      </c>
    </row>
    <row r="7" customFormat="false" ht="23.85" hidden="false" customHeight="false" outlineLevel="0" collapsed="false">
      <c r="A7" s="3" t="s">
        <v>8</v>
      </c>
      <c r="B7" s="4" t="s">
        <v>9</v>
      </c>
    </row>
    <row r="8" customFormat="false" ht="35.05" hidden="false" customHeight="false" outlineLevel="0" collapsed="false">
      <c r="A8" s="3" t="s">
        <v>10</v>
      </c>
      <c r="B8" s="4" t="s">
        <v>11</v>
      </c>
    </row>
    <row r="9" customFormat="false" ht="23.85" hidden="false" customHeight="false" outlineLevel="0" collapsed="false">
      <c r="A9" s="3" t="s">
        <v>12</v>
      </c>
      <c r="B9" s="4" t="s">
        <v>13</v>
      </c>
    </row>
    <row r="10" customFormat="false" ht="35.05" hidden="false" customHeight="false" outlineLevel="0" collapsed="false">
      <c r="A10" s="3" t="s">
        <v>14</v>
      </c>
      <c r="B10" s="4" t="s">
        <v>15</v>
      </c>
    </row>
    <row r="11" customFormat="false" ht="23.85" hidden="false" customHeight="false" outlineLevel="0" collapsed="false">
      <c r="A11" s="3" t="s">
        <v>16</v>
      </c>
      <c r="B11" s="4" t="s">
        <v>17</v>
      </c>
    </row>
    <row r="12" customFormat="false" ht="23.85" hidden="false" customHeight="false" outlineLevel="0" collapsed="false">
      <c r="A12" s="3" t="s">
        <v>18</v>
      </c>
      <c r="B12" s="4" t="s">
        <v>19</v>
      </c>
    </row>
    <row r="13" customFormat="false" ht="23.85" hidden="false" customHeight="false" outlineLevel="0" collapsed="false">
      <c r="A13" s="3" t="s">
        <v>20</v>
      </c>
      <c r="B13" s="4" t="s">
        <v>21</v>
      </c>
    </row>
    <row r="14" customFormat="false" ht="23.85" hidden="false" customHeight="false" outlineLevel="0" collapsed="false">
      <c r="A14" s="3" t="s">
        <v>22</v>
      </c>
      <c r="B14" s="4" t="s">
        <v>23</v>
      </c>
    </row>
    <row r="15" customFormat="false" ht="15" hidden="false" customHeight="false" outlineLevel="0" collapsed="false">
      <c r="A15" s="3" t="s">
        <v>24</v>
      </c>
      <c r="B15" s="4" t="s">
        <v>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8"/>
    <col collapsed="false" customWidth="true" hidden="false" outlineLevel="0" max="3" min="3" style="0" width="26"/>
    <col collapsed="false" customWidth="true" hidden="false" outlineLevel="0" max="5" min="4" style="0" width="34"/>
    <col collapsed="false" customWidth="true" hidden="false" outlineLevel="0" max="6" min="6" style="0" width="80"/>
    <col collapsed="false" customWidth="true" hidden="false" outlineLevel="0" max="7" min="7" style="0" width="24"/>
    <col collapsed="false" customWidth="true" hidden="false" outlineLevel="0" max="9" min="8" style="0" width="14"/>
    <col collapsed="false" customWidth="true" hidden="false" outlineLevel="0" max="10" min="10" style="0" width="10"/>
    <col collapsed="false" customWidth="true" hidden="false" outlineLevel="0" max="11" min="11" style="0" width="9"/>
    <col collapsed="false" customWidth="true" hidden="false" outlineLevel="0" max="12" min="12" style="0" width="10"/>
  </cols>
  <sheetData>
    <row r="1" customFormat="false" ht="31.5" hidden="false" customHeight="true" outlineLevel="0" collapsed="false">
      <c r="A1" s="5" t="s">
        <v>26</v>
      </c>
      <c r="B1" s="5" t="s">
        <v>27</v>
      </c>
      <c r="C1" s="5" t="s">
        <v>28</v>
      </c>
      <c r="D1" s="5" t="s">
        <v>29</v>
      </c>
      <c r="E1" s="5" t="s">
        <v>30</v>
      </c>
      <c r="F1" s="5" t="s">
        <v>31</v>
      </c>
      <c r="G1" s="5" t="s">
        <v>32</v>
      </c>
      <c r="H1" s="5" t="s">
        <v>33</v>
      </c>
      <c r="I1" s="5" t="s">
        <v>34</v>
      </c>
      <c r="J1" s="5" t="s">
        <v>35</v>
      </c>
      <c r="K1" s="5" t="s">
        <v>36</v>
      </c>
      <c r="L1" s="5" t="s">
        <v>37</v>
      </c>
    </row>
    <row r="2" customFormat="false" ht="23.85" hidden="false" customHeight="false" outlineLevel="0" collapsed="false">
      <c r="A2" s="6" t="n">
        <v>1</v>
      </c>
      <c r="B2" s="6" t="s">
        <v>38</v>
      </c>
      <c r="C2" s="4" t="s">
        <v>39</v>
      </c>
      <c r="D2" s="4" t="s">
        <v>40</v>
      </c>
      <c r="E2" s="4" t="s">
        <v>41</v>
      </c>
      <c r="F2" s="4" t="s">
        <v>42</v>
      </c>
      <c r="G2" s="4" t="s">
        <v>43</v>
      </c>
      <c r="H2" s="7" t="s">
        <v>44</v>
      </c>
      <c r="I2" s="8" t="n">
        <v>45432</v>
      </c>
      <c r="J2" s="9" t="n">
        <f aca="false">IF(I2="","",ROUND((Povzetek!$C$3-I2)/365.25,1))</f>
        <v>2.3</v>
      </c>
      <c r="K2" s="6" t="n">
        <v>1253</v>
      </c>
      <c r="L2" s="10" t="str">
        <f aca="false">HYPERLINK("https://docs.sbng.si/link/"&amp;K2,"odpri")</f>
        <v>odpri</v>
      </c>
    </row>
    <row r="3" customFormat="false" ht="15" hidden="false" customHeight="false" outlineLevel="0" collapsed="false">
      <c r="A3" s="6" t="n">
        <v>2</v>
      </c>
      <c r="B3" s="6" t="s">
        <v>38</v>
      </c>
      <c r="C3" s="4" t="s">
        <v>39</v>
      </c>
      <c r="D3" s="4" t="s">
        <v>40</v>
      </c>
      <c r="E3" s="4" t="s">
        <v>45</v>
      </c>
      <c r="F3" s="4" t="s">
        <v>46</v>
      </c>
      <c r="G3" s="4" t="s">
        <v>47</v>
      </c>
      <c r="H3" s="7" t="s">
        <v>44</v>
      </c>
      <c r="I3" s="8" t="n">
        <v>45617</v>
      </c>
      <c r="J3" s="9" t="n">
        <f aca="false">IF(I3="","",ROUND((Povzetek!$C$3-I3)/365.25,1))</f>
        <v>1.8</v>
      </c>
      <c r="K3" s="6" t="n">
        <v>1729</v>
      </c>
      <c r="L3" s="10" t="str">
        <f aca="false">HYPERLINK("https://docs.sbng.si/link/"&amp;K3,"odpri")</f>
        <v>odpri</v>
      </c>
    </row>
    <row r="4" customFormat="false" ht="15" hidden="false" customHeight="false" outlineLevel="0" collapsed="false">
      <c r="A4" s="6" t="n">
        <v>3</v>
      </c>
      <c r="B4" s="6" t="s">
        <v>38</v>
      </c>
      <c r="C4" s="4" t="s">
        <v>39</v>
      </c>
      <c r="D4" s="4" t="s">
        <v>40</v>
      </c>
      <c r="E4" s="4" t="s">
        <v>45</v>
      </c>
      <c r="F4" s="4" t="s">
        <v>48</v>
      </c>
      <c r="G4" s="4" t="s">
        <v>49</v>
      </c>
      <c r="H4" s="7" t="s">
        <v>44</v>
      </c>
      <c r="I4" s="8" t="n">
        <v>46225</v>
      </c>
      <c r="J4" s="9" t="n">
        <f aca="false">IF(I4="","",ROUND((Povzetek!$C$3-I4)/365.25,1))</f>
        <v>0.2</v>
      </c>
      <c r="K4" s="6" t="n">
        <v>1033</v>
      </c>
      <c r="L4" s="10" t="str">
        <f aca="false">HYPERLINK("https://docs.sbng.si/link/"&amp;K4,"odpri")</f>
        <v>odpri</v>
      </c>
    </row>
    <row r="5" customFormat="false" ht="15" hidden="false" customHeight="false" outlineLevel="0" collapsed="false">
      <c r="A5" s="6" t="n">
        <v>4</v>
      </c>
      <c r="B5" s="6" t="s">
        <v>38</v>
      </c>
      <c r="C5" s="4" t="s">
        <v>39</v>
      </c>
      <c r="D5" s="4" t="s">
        <v>40</v>
      </c>
      <c r="E5" s="4" t="s">
        <v>45</v>
      </c>
      <c r="F5" s="4" t="s">
        <v>50</v>
      </c>
      <c r="G5" s="4" t="s">
        <v>47</v>
      </c>
      <c r="H5" s="7" t="s">
        <v>44</v>
      </c>
      <c r="I5" s="8" t="n">
        <v>45617</v>
      </c>
      <c r="J5" s="9" t="n">
        <f aca="false">IF(I5="","",ROUND((Povzetek!$C$3-I5)/365.25,1))</f>
        <v>1.8</v>
      </c>
      <c r="K5" s="6" t="n">
        <v>1035</v>
      </c>
      <c r="L5" s="10" t="str">
        <f aca="false">HYPERLINK("https://docs.sbng.si/link/"&amp;K5,"odpri")</f>
        <v>odpri</v>
      </c>
    </row>
    <row r="6" customFormat="false" ht="23.85" hidden="false" customHeight="false" outlineLevel="0" collapsed="false">
      <c r="A6" s="6" t="n">
        <v>5</v>
      </c>
      <c r="B6" s="6" t="s">
        <v>38</v>
      </c>
      <c r="C6" s="4" t="s">
        <v>39</v>
      </c>
      <c r="D6" s="4" t="s">
        <v>40</v>
      </c>
      <c r="E6" s="4" t="s">
        <v>45</v>
      </c>
      <c r="F6" s="4" t="s">
        <v>51</v>
      </c>
      <c r="G6" s="4" t="s">
        <v>47</v>
      </c>
      <c r="H6" s="7" t="s">
        <v>44</v>
      </c>
      <c r="I6" s="8" t="n">
        <v>45765</v>
      </c>
      <c r="J6" s="9" t="n">
        <f aca="false">IF(I6="","",ROUND((Povzetek!$C$3-I6)/365.25,1))</f>
        <v>1.4</v>
      </c>
      <c r="K6" s="6" t="n">
        <v>1037</v>
      </c>
      <c r="L6" s="10" t="str">
        <f aca="false">HYPERLINK("https://docs.sbng.si/link/"&amp;K6,"odpri")</f>
        <v>odpri</v>
      </c>
    </row>
    <row r="7" customFormat="false" ht="15" hidden="false" customHeight="false" outlineLevel="0" collapsed="false">
      <c r="A7" s="6" t="n">
        <v>6</v>
      </c>
      <c r="B7" s="6" t="s">
        <v>38</v>
      </c>
      <c r="C7" s="4" t="s">
        <v>39</v>
      </c>
      <c r="D7" s="4" t="s">
        <v>40</v>
      </c>
      <c r="E7" s="4" t="s">
        <v>45</v>
      </c>
      <c r="F7" s="4" t="s">
        <v>52</v>
      </c>
      <c r="G7" s="4" t="s">
        <v>47</v>
      </c>
      <c r="H7" s="7" t="s">
        <v>44</v>
      </c>
      <c r="I7" s="8" t="n">
        <v>45617</v>
      </c>
      <c r="J7" s="9" t="n">
        <f aca="false">IF(I7="","",ROUND((Povzetek!$C$3-I7)/365.25,1))</f>
        <v>1.8</v>
      </c>
      <c r="K7" s="6" t="n">
        <v>1039</v>
      </c>
      <c r="L7" s="10" t="str">
        <f aca="false">HYPERLINK("https://docs.sbng.si/link/"&amp;K7,"odpri")</f>
        <v>odpri</v>
      </c>
    </row>
    <row r="8" customFormat="false" ht="15" hidden="false" customHeight="false" outlineLevel="0" collapsed="false">
      <c r="A8" s="6" t="n">
        <v>7</v>
      </c>
      <c r="B8" s="6" t="s">
        <v>38</v>
      </c>
      <c r="C8" s="4" t="s">
        <v>39</v>
      </c>
      <c r="D8" s="4" t="s">
        <v>40</v>
      </c>
      <c r="E8" s="4" t="s">
        <v>45</v>
      </c>
      <c r="F8" s="4" t="s">
        <v>53</v>
      </c>
      <c r="G8" s="4" t="s">
        <v>47</v>
      </c>
      <c r="H8" s="7" t="s">
        <v>44</v>
      </c>
      <c r="I8" s="8" t="n">
        <v>45617</v>
      </c>
      <c r="J8" s="9" t="n">
        <f aca="false">IF(I8="","",ROUND((Povzetek!$C$3-I8)/365.25,1))</f>
        <v>1.8</v>
      </c>
      <c r="K8" s="6" t="n">
        <v>1041</v>
      </c>
      <c r="L8" s="10" t="str">
        <f aca="false">HYPERLINK("https://docs.sbng.si/link/"&amp;K8,"odpri")</f>
        <v>odpri</v>
      </c>
    </row>
    <row r="9" customFormat="false" ht="15" hidden="false" customHeight="false" outlineLevel="0" collapsed="false">
      <c r="A9" s="6" t="n">
        <v>8</v>
      </c>
      <c r="B9" s="6" t="s">
        <v>38</v>
      </c>
      <c r="C9" s="4" t="s">
        <v>39</v>
      </c>
      <c r="D9" s="4" t="s">
        <v>40</v>
      </c>
      <c r="E9" s="4" t="s">
        <v>45</v>
      </c>
      <c r="F9" s="4" t="s">
        <v>54</v>
      </c>
      <c r="G9" s="4" t="s">
        <v>47</v>
      </c>
      <c r="H9" s="7" t="s">
        <v>44</v>
      </c>
      <c r="I9" s="8" t="n">
        <v>45617</v>
      </c>
      <c r="J9" s="9" t="n">
        <f aca="false">IF(I9="","",ROUND((Povzetek!$C$3-I9)/365.25,1))</f>
        <v>1.8</v>
      </c>
      <c r="K9" s="6" t="n">
        <v>1043</v>
      </c>
      <c r="L9" s="10" t="str">
        <f aca="false">HYPERLINK("https://docs.sbng.si/link/"&amp;K9,"odpri")</f>
        <v>odpri</v>
      </c>
    </row>
    <row r="10" customFormat="false" ht="15" hidden="false" customHeight="false" outlineLevel="0" collapsed="false">
      <c r="A10" s="6" t="n">
        <v>9</v>
      </c>
      <c r="B10" s="6" t="s">
        <v>38</v>
      </c>
      <c r="C10" s="4" t="s">
        <v>39</v>
      </c>
      <c r="D10" s="4" t="s">
        <v>40</v>
      </c>
      <c r="E10" s="4" t="s">
        <v>45</v>
      </c>
      <c r="F10" s="4" t="s">
        <v>55</v>
      </c>
      <c r="G10" s="4" t="s">
        <v>47</v>
      </c>
      <c r="H10" s="7" t="s">
        <v>44</v>
      </c>
      <c r="I10" s="8" t="n">
        <v>45617</v>
      </c>
      <c r="J10" s="9" t="n">
        <f aca="false">IF(I10="","",ROUND((Povzetek!$C$3-I10)/365.25,1))</f>
        <v>1.8</v>
      </c>
      <c r="K10" s="6" t="n">
        <v>1045</v>
      </c>
      <c r="L10" s="10" t="str">
        <f aca="false">HYPERLINK("https://docs.sbng.si/link/"&amp;K10,"odpri")</f>
        <v>odpri</v>
      </c>
    </row>
    <row r="11" customFormat="false" ht="15" hidden="false" customHeight="false" outlineLevel="0" collapsed="false">
      <c r="A11" s="6" t="n">
        <v>10</v>
      </c>
      <c r="B11" s="6" t="s">
        <v>38</v>
      </c>
      <c r="C11" s="4" t="s">
        <v>39</v>
      </c>
      <c r="D11" s="4" t="s">
        <v>40</v>
      </c>
      <c r="E11" s="4" t="s">
        <v>45</v>
      </c>
      <c r="F11" s="4" t="s">
        <v>56</v>
      </c>
      <c r="G11" s="4" t="s">
        <v>47</v>
      </c>
      <c r="H11" s="7" t="s">
        <v>44</v>
      </c>
      <c r="I11" s="8" t="n">
        <v>45617</v>
      </c>
      <c r="J11" s="9" t="n">
        <f aca="false">IF(I11="","",ROUND((Povzetek!$C$3-I11)/365.25,1))</f>
        <v>1.8</v>
      </c>
      <c r="K11" s="6" t="n">
        <v>1047</v>
      </c>
      <c r="L11" s="10" t="str">
        <f aca="false">HYPERLINK("https://docs.sbng.si/link/"&amp;K11,"odpri")</f>
        <v>odpri</v>
      </c>
    </row>
    <row r="12" customFormat="false" ht="15" hidden="false" customHeight="false" outlineLevel="0" collapsed="false">
      <c r="A12" s="6" t="n">
        <v>11</v>
      </c>
      <c r="B12" s="6" t="s">
        <v>38</v>
      </c>
      <c r="C12" s="4" t="s">
        <v>39</v>
      </c>
      <c r="D12" s="4" t="s">
        <v>40</v>
      </c>
      <c r="E12" s="4" t="s">
        <v>45</v>
      </c>
      <c r="F12" s="4" t="s">
        <v>57</v>
      </c>
      <c r="G12" s="4" t="s">
        <v>47</v>
      </c>
      <c r="H12" s="7" t="s">
        <v>44</v>
      </c>
      <c r="I12" s="8" t="n">
        <v>45617</v>
      </c>
      <c r="J12" s="9" t="n">
        <f aca="false">IF(I12="","",ROUND((Povzetek!$C$3-I12)/365.25,1))</f>
        <v>1.8</v>
      </c>
      <c r="K12" s="6" t="n">
        <v>1049</v>
      </c>
      <c r="L12" s="10" t="str">
        <f aca="false">HYPERLINK("https://docs.sbng.si/link/"&amp;K12,"odpri")</f>
        <v>odpri</v>
      </c>
    </row>
    <row r="13" customFormat="false" ht="15" hidden="false" customHeight="false" outlineLevel="0" collapsed="false">
      <c r="A13" s="6" t="n">
        <v>12</v>
      </c>
      <c r="B13" s="6" t="s">
        <v>38</v>
      </c>
      <c r="C13" s="4" t="s">
        <v>39</v>
      </c>
      <c r="D13" s="4" t="s">
        <v>40</v>
      </c>
      <c r="E13" s="4" t="s">
        <v>45</v>
      </c>
      <c r="F13" s="4" t="s">
        <v>58</v>
      </c>
      <c r="G13" s="4" t="s">
        <v>47</v>
      </c>
      <c r="H13" s="7" t="s">
        <v>44</v>
      </c>
      <c r="I13" s="8" t="n">
        <v>45617</v>
      </c>
      <c r="J13" s="9" t="n">
        <f aca="false">IF(I13="","",ROUND((Povzetek!$C$3-I13)/365.25,1))</f>
        <v>1.8</v>
      </c>
      <c r="K13" s="6" t="n">
        <v>1051</v>
      </c>
      <c r="L13" s="10" t="str">
        <f aca="false">HYPERLINK("https://docs.sbng.si/link/"&amp;K13,"odpri")</f>
        <v>odpri</v>
      </c>
    </row>
    <row r="14" customFormat="false" ht="15" hidden="false" customHeight="false" outlineLevel="0" collapsed="false">
      <c r="A14" s="6" t="n">
        <v>13</v>
      </c>
      <c r="B14" s="6" t="s">
        <v>38</v>
      </c>
      <c r="C14" s="4" t="s">
        <v>39</v>
      </c>
      <c r="D14" s="4" t="s">
        <v>40</v>
      </c>
      <c r="E14" s="4" t="s">
        <v>45</v>
      </c>
      <c r="F14" s="4" t="s">
        <v>59</v>
      </c>
      <c r="G14" s="4" t="s">
        <v>47</v>
      </c>
      <c r="H14" s="7" t="s">
        <v>44</v>
      </c>
      <c r="I14" s="8" t="n">
        <v>45617</v>
      </c>
      <c r="J14" s="9" t="n">
        <f aca="false">IF(I14="","",ROUND((Povzetek!$C$3-I14)/365.25,1))</f>
        <v>1.8</v>
      </c>
      <c r="K14" s="6" t="n">
        <v>1053</v>
      </c>
      <c r="L14" s="10" t="str">
        <f aca="false">HYPERLINK("https://docs.sbng.si/link/"&amp;K14,"odpri")</f>
        <v>odpri</v>
      </c>
    </row>
    <row r="15" customFormat="false" ht="15" hidden="false" customHeight="false" outlineLevel="0" collapsed="false">
      <c r="A15" s="6" t="n">
        <v>14</v>
      </c>
      <c r="B15" s="6" t="s">
        <v>38</v>
      </c>
      <c r="C15" s="4" t="s">
        <v>39</v>
      </c>
      <c r="D15" s="4" t="s">
        <v>40</v>
      </c>
      <c r="E15" s="4" t="s">
        <v>45</v>
      </c>
      <c r="F15" s="4" t="s">
        <v>60</v>
      </c>
      <c r="G15" s="4" t="s">
        <v>47</v>
      </c>
      <c r="H15" s="7" t="s">
        <v>44</v>
      </c>
      <c r="I15" s="8" t="n">
        <v>45617</v>
      </c>
      <c r="J15" s="9" t="n">
        <f aca="false">IF(I15="","",ROUND((Povzetek!$C$3-I15)/365.25,1))</f>
        <v>1.8</v>
      </c>
      <c r="K15" s="6" t="n">
        <v>1055</v>
      </c>
      <c r="L15" s="10" t="str">
        <f aca="false">HYPERLINK("https://docs.sbng.si/link/"&amp;K15,"odpri")</f>
        <v>odpri</v>
      </c>
    </row>
    <row r="16" customFormat="false" ht="15" hidden="false" customHeight="false" outlineLevel="0" collapsed="false">
      <c r="A16" s="6" t="n">
        <v>15</v>
      </c>
      <c r="B16" s="6" t="s">
        <v>38</v>
      </c>
      <c r="C16" s="4" t="s">
        <v>39</v>
      </c>
      <c r="D16" s="4" t="s">
        <v>40</v>
      </c>
      <c r="E16" s="4" t="s">
        <v>45</v>
      </c>
      <c r="F16" s="4" t="s">
        <v>61</v>
      </c>
      <c r="G16" s="4" t="s">
        <v>47</v>
      </c>
      <c r="H16" s="7" t="s">
        <v>44</v>
      </c>
      <c r="I16" s="8" t="n">
        <v>45617</v>
      </c>
      <c r="J16" s="9" t="n">
        <f aca="false">IF(I16="","",ROUND((Povzetek!$C$3-I16)/365.25,1))</f>
        <v>1.8</v>
      </c>
      <c r="K16" s="6" t="n">
        <v>1057</v>
      </c>
      <c r="L16" s="10" t="str">
        <f aca="false">HYPERLINK("https://docs.sbng.si/link/"&amp;K16,"odpri")</f>
        <v>odpri</v>
      </c>
    </row>
    <row r="17" customFormat="false" ht="15" hidden="false" customHeight="false" outlineLevel="0" collapsed="false">
      <c r="A17" s="6" t="n">
        <v>16</v>
      </c>
      <c r="B17" s="6" t="s">
        <v>38</v>
      </c>
      <c r="C17" s="4" t="s">
        <v>39</v>
      </c>
      <c r="D17" s="4" t="s">
        <v>40</v>
      </c>
      <c r="E17" s="4" t="s">
        <v>45</v>
      </c>
      <c r="F17" s="4" t="s">
        <v>62</v>
      </c>
      <c r="G17" s="4" t="s">
        <v>47</v>
      </c>
      <c r="H17" s="7" t="s">
        <v>44</v>
      </c>
      <c r="I17" s="8" t="n">
        <v>45617</v>
      </c>
      <c r="J17" s="9" t="n">
        <f aca="false">IF(I17="","",ROUND((Povzetek!$C$3-I17)/365.25,1))</f>
        <v>1.8</v>
      </c>
      <c r="K17" s="6" t="n">
        <v>1059</v>
      </c>
      <c r="L17" s="10" t="str">
        <f aca="false">HYPERLINK("https://docs.sbng.si/link/"&amp;K17,"odpri")</f>
        <v>odpri</v>
      </c>
    </row>
    <row r="18" customFormat="false" ht="15" hidden="false" customHeight="false" outlineLevel="0" collapsed="false">
      <c r="A18" s="6" t="n">
        <v>17</v>
      </c>
      <c r="B18" s="6" t="s">
        <v>38</v>
      </c>
      <c r="C18" s="4" t="s">
        <v>39</v>
      </c>
      <c r="D18" s="4" t="s">
        <v>40</v>
      </c>
      <c r="E18" s="4" t="s">
        <v>45</v>
      </c>
      <c r="F18" s="4" t="s">
        <v>63</v>
      </c>
      <c r="G18" s="4" t="s">
        <v>47</v>
      </c>
      <c r="H18" s="7" t="s">
        <v>44</v>
      </c>
      <c r="I18" s="8" t="n">
        <v>45617</v>
      </c>
      <c r="J18" s="9" t="n">
        <f aca="false">IF(I18="","",ROUND((Povzetek!$C$3-I18)/365.25,1))</f>
        <v>1.8</v>
      </c>
      <c r="K18" s="6" t="n">
        <v>1061</v>
      </c>
      <c r="L18" s="10" t="str">
        <f aca="false">HYPERLINK("https://docs.sbng.si/link/"&amp;K18,"odpri")</f>
        <v>odpri</v>
      </c>
    </row>
    <row r="19" customFormat="false" ht="15" hidden="false" customHeight="false" outlineLevel="0" collapsed="false">
      <c r="A19" s="6" t="n">
        <v>18</v>
      </c>
      <c r="B19" s="6" t="s">
        <v>38</v>
      </c>
      <c r="C19" s="4" t="s">
        <v>39</v>
      </c>
      <c r="D19" s="4" t="s">
        <v>40</v>
      </c>
      <c r="E19" s="4" t="s">
        <v>45</v>
      </c>
      <c r="F19" s="4" t="s">
        <v>64</v>
      </c>
      <c r="G19" s="4" t="s">
        <v>47</v>
      </c>
      <c r="H19" s="7" t="s">
        <v>44</v>
      </c>
      <c r="I19" s="8" t="n">
        <v>45617</v>
      </c>
      <c r="J19" s="9" t="n">
        <f aca="false">IF(I19="","",ROUND((Povzetek!$C$3-I19)/365.25,1))</f>
        <v>1.8</v>
      </c>
      <c r="K19" s="6" t="n">
        <v>1063</v>
      </c>
      <c r="L19" s="10" t="str">
        <f aca="false">HYPERLINK("https://docs.sbng.si/link/"&amp;K19,"odpri")</f>
        <v>odpri</v>
      </c>
    </row>
    <row r="20" customFormat="false" ht="15" hidden="false" customHeight="false" outlineLevel="0" collapsed="false">
      <c r="A20" s="6" t="n">
        <v>19</v>
      </c>
      <c r="B20" s="6" t="s">
        <v>38</v>
      </c>
      <c r="C20" s="4" t="s">
        <v>39</v>
      </c>
      <c r="D20" s="4" t="s">
        <v>40</v>
      </c>
      <c r="E20" s="4" t="s">
        <v>45</v>
      </c>
      <c r="F20" s="4" t="s">
        <v>65</v>
      </c>
      <c r="G20" s="4" t="s">
        <v>47</v>
      </c>
      <c r="H20" s="7" t="s">
        <v>44</v>
      </c>
      <c r="I20" s="8" t="n">
        <v>45617</v>
      </c>
      <c r="J20" s="9" t="n">
        <f aca="false">IF(I20="","",ROUND((Povzetek!$C$3-I20)/365.25,1))</f>
        <v>1.8</v>
      </c>
      <c r="K20" s="6" t="n">
        <v>1065</v>
      </c>
      <c r="L20" s="10" t="str">
        <f aca="false">HYPERLINK("https://docs.sbng.si/link/"&amp;K20,"odpri")</f>
        <v>odpri</v>
      </c>
    </row>
    <row r="21" customFormat="false" ht="15" hidden="false" customHeight="false" outlineLevel="0" collapsed="false">
      <c r="A21" s="6" t="n">
        <v>20</v>
      </c>
      <c r="B21" s="6" t="s">
        <v>38</v>
      </c>
      <c r="C21" s="4" t="s">
        <v>39</v>
      </c>
      <c r="D21" s="4" t="s">
        <v>40</v>
      </c>
      <c r="E21" s="4" t="s">
        <v>45</v>
      </c>
      <c r="F21" s="4" t="s">
        <v>66</v>
      </c>
      <c r="G21" s="4" t="s">
        <v>47</v>
      </c>
      <c r="H21" s="7" t="s">
        <v>44</v>
      </c>
      <c r="I21" s="8" t="n">
        <v>45617</v>
      </c>
      <c r="J21" s="9" t="n">
        <f aca="false">IF(I21="","",ROUND((Povzetek!$C$3-I21)/365.25,1))</f>
        <v>1.8</v>
      </c>
      <c r="K21" s="6" t="n">
        <v>1069</v>
      </c>
      <c r="L21" s="10" t="str">
        <f aca="false">HYPERLINK("https://docs.sbng.si/link/"&amp;K21,"odpri")</f>
        <v>odpri</v>
      </c>
    </row>
    <row r="22" customFormat="false" ht="15" hidden="false" customHeight="false" outlineLevel="0" collapsed="false">
      <c r="A22" s="6" t="n">
        <v>21</v>
      </c>
      <c r="B22" s="6" t="s">
        <v>38</v>
      </c>
      <c r="C22" s="4" t="s">
        <v>39</v>
      </c>
      <c r="D22" s="4" t="s">
        <v>40</v>
      </c>
      <c r="E22" s="4" t="s">
        <v>45</v>
      </c>
      <c r="F22" s="4" t="s">
        <v>67</v>
      </c>
      <c r="G22" s="4" t="s">
        <v>47</v>
      </c>
      <c r="H22" s="7" t="s">
        <v>44</v>
      </c>
      <c r="I22" s="8" t="n">
        <v>45617</v>
      </c>
      <c r="J22" s="9" t="n">
        <f aca="false">IF(I22="","",ROUND((Povzetek!$C$3-I22)/365.25,1))</f>
        <v>1.8</v>
      </c>
      <c r="K22" s="6" t="n">
        <v>1071</v>
      </c>
      <c r="L22" s="10" t="str">
        <f aca="false">HYPERLINK("https://docs.sbng.si/link/"&amp;K22,"odpri")</f>
        <v>odpri</v>
      </c>
    </row>
    <row r="23" customFormat="false" ht="15" hidden="false" customHeight="false" outlineLevel="0" collapsed="false">
      <c r="A23" s="6" t="n">
        <v>22</v>
      </c>
      <c r="B23" s="6" t="s">
        <v>38</v>
      </c>
      <c r="C23" s="4" t="s">
        <v>39</v>
      </c>
      <c r="D23" s="4" t="s">
        <v>40</v>
      </c>
      <c r="E23" s="4" t="s">
        <v>45</v>
      </c>
      <c r="F23" s="4" t="s">
        <v>68</v>
      </c>
      <c r="G23" s="4" t="s">
        <v>47</v>
      </c>
      <c r="H23" s="7" t="s">
        <v>44</v>
      </c>
      <c r="I23" s="8" t="n">
        <v>45617</v>
      </c>
      <c r="J23" s="9" t="n">
        <f aca="false">IF(I23="","",ROUND((Povzetek!$C$3-I23)/365.25,1))</f>
        <v>1.8</v>
      </c>
      <c r="K23" s="6" t="n">
        <v>1073</v>
      </c>
      <c r="L23" s="10" t="str">
        <f aca="false">HYPERLINK("https://docs.sbng.si/link/"&amp;K23,"odpri")</f>
        <v>odpri</v>
      </c>
    </row>
    <row r="24" customFormat="false" ht="15" hidden="false" customHeight="false" outlineLevel="0" collapsed="false">
      <c r="A24" s="6" t="n">
        <v>23</v>
      </c>
      <c r="B24" s="6" t="s">
        <v>38</v>
      </c>
      <c r="C24" s="4" t="s">
        <v>39</v>
      </c>
      <c r="D24" s="4" t="s">
        <v>40</v>
      </c>
      <c r="E24" s="4" t="s">
        <v>45</v>
      </c>
      <c r="F24" s="4" t="s">
        <v>69</v>
      </c>
      <c r="G24" s="4" t="s">
        <v>47</v>
      </c>
      <c r="H24" s="7" t="s">
        <v>44</v>
      </c>
      <c r="I24" s="8" t="n">
        <v>45617</v>
      </c>
      <c r="J24" s="9" t="n">
        <f aca="false">IF(I24="","",ROUND((Povzetek!$C$3-I24)/365.25,1))</f>
        <v>1.8</v>
      </c>
      <c r="K24" s="6" t="n">
        <v>1075</v>
      </c>
      <c r="L24" s="10" t="str">
        <f aca="false">HYPERLINK("https://docs.sbng.si/link/"&amp;K24,"odpri")</f>
        <v>odpri</v>
      </c>
    </row>
    <row r="25" customFormat="false" ht="15" hidden="false" customHeight="false" outlineLevel="0" collapsed="false">
      <c r="A25" s="6" t="n">
        <v>24</v>
      </c>
      <c r="B25" s="6" t="s">
        <v>38</v>
      </c>
      <c r="C25" s="4" t="s">
        <v>39</v>
      </c>
      <c r="D25" s="4" t="s">
        <v>40</v>
      </c>
      <c r="E25" s="4" t="s">
        <v>45</v>
      </c>
      <c r="F25" s="4" t="s">
        <v>70</v>
      </c>
      <c r="G25" s="4" t="s">
        <v>47</v>
      </c>
      <c r="H25" s="7" t="s">
        <v>44</v>
      </c>
      <c r="I25" s="8" t="n">
        <v>45617</v>
      </c>
      <c r="J25" s="9" t="n">
        <f aca="false">IF(I25="","",ROUND((Povzetek!$C$3-I25)/365.25,1))</f>
        <v>1.8</v>
      </c>
      <c r="K25" s="6" t="n">
        <v>1077</v>
      </c>
      <c r="L25" s="10" t="str">
        <f aca="false">HYPERLINK("https://docs.sbng.si/link/"&amp;K25,"odpri")</f>
        <v>odpri</v>
      </c>
    </row>
    <row r="26" customFormat="false" ht="15" hidden="false" customHeight="false" outlineLevel="0" collapsed="false">
      <c r="A26" s="6" t="n">
        <v>25</v>
      </c>
      <c r="B26" s="6" t="s">
        <v>38</v>
      </c>
      <c r="C26" s="4" t="s">
        <v>39</v>
      </c>
      <c r="D26" s="4" t="s">
        <v>40</v>
      </c>
      <c r="E26" s="4" t="s">
        <v>45</v>
      </c>
      <c r="F26" s="4" t="s">
        <v>71</v>
      </c>
      <c r="G26" s="4" t="s">
        <v>47</v>
      </c>
      <c r="H26" s="7" t="s">
        <v>44</v>
      </c>
      <c r="I26" s="8" t="n">
        <v>45617</v>
      </c>
      <c r="J26" s="9" t="n">
        <f aca="false">IF(I26="","",ROUND((Povzetek!$C$3-I26)/365.25,1))</f>
        <v>1.8</v>
      </c>
      <c r="K26" s="6" t="n">
        <v>1079</v>
      </c>
      <c r="L26" s="10" t="str">
        <f aca="false">HYPERLINK("https://docs.sbng.si/link/"&amp;K26,"odpri")</f>
        <v>odpri</v>
      </c>
    </row>
    <row r="27" customFormat="false" ht="15" hidden="false" customHeight="false" outlineLevel="0" collapsed="false">
      <c r="A27" s="6" t="n">
        <v>26</v>
      </c>
      <c r="B27" s="6" t="s">
        <v>38</v>
      </c>
      <c r="C27" s="4" t="s">
        <v>39</v>
      </c>
      <c r="D27" s="4" t="s">
        <v>40</v>
      </c>
      <c r="E27" s="4" t="s">
        <v>45</v>
      </c>
      <c r="F27" s="4" t="s">
        <v>72</v>
      </c>
      <c r="G27" s="4" t="s">
        <v>73</v>
      </c>
      <c r="H27" s="7" t="s">
        <v>44</v>
      </c>
      <c r="I27" s="8" t="n">
        <v>45617</v>
      </c>
      <c r="J27" s="9" t="n">
        <f aca="false">IF(I27="","",ROUND((Povzetek!$C$3-I27)/365.25,1))</f>
        <v>1.8</v>
      </c>
      <c r="K27" s="6" t="n">
        <v>1081</v>
      </c>
      <c r="L27" s="10" t="str">
        <f aca="false">HYPERLINK("https://docs.sbng.si/link/"&amp;K27,"odpri")</f>
        <v>odpri</v>
      </c>
    </row>
    <row r="28" customFormat="false" ht="15" hidden="false" customHeight="false" outlineLevel="0" collapsed="false">
      <c r="A28" s="6" t="n">
        <v>27</v>
      </c>
      <c r="B28" s="6" t="s">
        <v>38</v>
      </c>
      <c r="C28" s="4" t="s">
        <v>39</v>
      </c>
      <c r="D28" s="4" t="s">
        <v>40</v>
      </c>
      <c r="E28" s="4" t="s">
        <v>45</v>
      </c>
      <c r="F28" s="4" t="s">
        <v>74</v>
      </c>
      <c r="G28" s="4" t="s">
        <v>73</v>
      </c>
      <c r="H28" s="7" t="s">
        <v>44</v>
      </c>
      <c r="I28" s="8" t="n">
        <v>45617</v>
      </c>
      <c r="J28" s="9" t="n">
        <f aca="false">IF(I28="","",ROUND((Povzetek!$C$3-I28)/365.25,1))</f>
        <v>1.8</v>
      </c>
      <c r="K28" s="6" t="n">
        <v>1083</v>
      </c>
      <c r="L28" s="10" t="str">
        <f aca="false">HYPERLINK("https://docs.sbng.si/link/"&amp;K28,"odpri")</f>
        <v>odpri</v>
      </c>
    </row>
    <row r="29" customFormat="false" ht="15" hidden="false" customHeight="false" outlineLevel="0" collapsed="false">
      <c r="A29" s="6" t="n">
        <v>28</v>
      </c>
      <c r="B29" s="6" t="s">
        <v>38</v>
      </c>
      <c r="C29" s="4" t="s">
        <v>39</v>
      </c>
      <c r="D29" s="4" t="s">
        <v>40</v>
      </c>
      <c r="E29" s="4" t="s">
        <v>45</v>
      </c>
      <c r="F29" s="4" t="s">
        <v>75</v>
      </c>
      <c r="G29" s="4" t="s">
        <v>47</v>
      </c>
      <c r="H29" s="7" t="s">
        <v>44</v>
      </c>
      <c r="I29" s="8" t="n">
        <v>45617</v>
      </c>
      <c r="J29" s="9" t="n">
        <f aca="false">IF(I29="","",ROUND((Povzetek!$C$3-I29)/365.25,1))</f>
        <v>1.8</v>
      </c>
      <c r="K29" s="6" t="n">
        <v>1085</v>
      </c>
      <c r="L29" s="10" t="str">
        <f aca="false">HYPERLINK("https://docs.sbng.si/link/"&amp;K29,"odpri")</f>
        <v>odpri</v>
      </c>
    </row>
    <row r="30" customFormat="false" ht="15" hidden="false" customHeight="false" outlineLevel="0" collapsed="false">
      <c r="A30" s="6" t="n">
        <v>29</v>
      </c>
      <c r="B30" s="6" t="s">
        <v>38</v>
      </c>
      <c r="C30" s="4" t="s">
        <v>39</v>
      </c>
      <c r="D30" s="4" t="s">
        <v>40</v>
      </c>
      <c r="E30" s="4" t="s">
        <v>45</v>
      </c>
      <c r="F30" s="4" t="s">
        <v>76</v>
      </c>
      <c r="G30" s="4" t="s">
        <v>47</v>
      </c>
      <c r="H30" s="7" t="s">
        <v>44</v>
      </c>
      <c r="I30" s="8" t="n">
        <v>45617</v>
      </c>
      <c r="J30" s="9" t="n">
        <f aca="false">IF(I30="","",ROUND((Povzetek!$C$3-I30)/365.25,1))</f>
        <v>1.8</v>
      </c>
      <c r="K30" s="6" t="n">
        <v>1087</v>
      </c>
      <c r="L30" s="10" t="str">
        <f aca="false">HYPERLINK("https://docs.sbng.si/link/"&amp;K30,"odpri")</f>
        <v>odpri</v>
      </c>
    </row>
    <row r="31" customFormat="false" ht="15" hidden="false" customHeight="false" outlineLevel="0" collapsed="false">
      <c r="A31" s="6" t="n">
        <v>30</v>
      </c>
      <c r="B31" s="6" t="s">
        <v>38</v>
      </c>
      <c r="C31" s="4" t="s">
        <v>39</v>
      </c>
      <c r="D31" s="4" t="s">
        <v>40</v>
      </c>
      <c r="E31" s="4" t="s">
        <v>45</v>
      </c>
      <c r="F31" s="4" t="s">
        <v>77</v>
      </c>
      <c r="G31" s="4" t="s">
        <v>73</v>
      </c>
      <c r="H31" s="7" t="s">
        <v>44</v>
      </c>
      <c r="I31" s="8" t="n">
        <v>45617</v>
      </c>
      <c r="J31" s="9" t="n">
        <f aca="false">IF(I31="","",ROUND((Povzetek!$C$3-I31)/365.25,1))</f>
        <v>1.8</v>
      </c>
      <c r="K31" s="6" t="n">
        <v>1089</v>
      </c>
      <c r="L31" s="10" t="str">
        <f aca="false">HYPERLINK("https://docs.sbng.si/link/"&amp;K31,"odpri")</f>
        <v>odpri</v>
      </c>
    </row>
    <row r="32" customFormat="false" ht="15" hidden="false" customHeight="false" outlineLevel="0" collapsed="false">
      <c r="A32" s="6" t="n">
        <v>31</v>
      </c>
      <c r="B32" s="6" t="s">
        <v>38</v>
      </c>
      <c r="C32" s="4" t="s">
        <v>39</v>
      </c>
      <c r="D32" s="4" t="s">
        <v>40</v>
      </c>
      <c r="E32" s="4" t="s">
        <v>45</v>
      </c>
      <c r="F32" s="4" t="s">
        <v>78</v>
      </c>
      <c r="G32" s="4" t="s">
        <v>47</v>
      </c>
      <c r="H32" s="7" t="s">
        <v>44</v>
      </c>
      <c r="I32" s="8" t="n">
        <v>45980</v>
      </c>
      <c r="J32" s="9" t="n">
        <f aca="false">IF(I32="","",ROUND((Povzetek!$C$3-I32)/365.25,1))</f>
        <v>0.8</v>
      </c>
      <c r="K32" s="6" t="n">
        <v>1091</v>
      </c>
      <c r="L32" s="10" t="str">
        <f aca="false">HYPERLINK("https://docs.sbng.si/link/"&amp;K32,"odpri")</f>
        <v>odpri</v>
      </c>
    </row>
    <row r="33" customFormat="false" ht="15" hidden="false" customHeight="false" outlineLevel="0" collapsed="false">
      <c r="A33" s="6" t="n">
        <v>32</v>
      </c>
      <c r="B33" s="6" t="s">
        <v>38</v>
      </c>
      <c r="C33" s="4" t="s">
        <v>39</v>
      </c>
      <c r="D33" s="4" t="s">
        <v>40</v>
      </c>
      <c r="E33" s="4" t="s">
        <v>45</v>
      </c>
      <c r="F33" s="4" t="s">
        <v>79</v>
      </c>
      <c r="G33" s="4" t="s">
        <v>47</v>
      </c>
      <c r="H33" s="7" t="s">
        <v>44</v>
      </c>
      <c r="I33" s="8" t="n">
        <v>45617</v>
      </c>
      <c r="J33" s="9" t="n">
        <f aca="false">IF(I33="","",ROUND((Povzetek!$C$3-I33)/365.25,1))</f>
        <v>1.8</v>
      </c>
      <c r="K33" s="6" t="n">
        <v>1093</v>
      </c>
      <c r="L33" s="10" t="str">
        <f aca="false">HYPERLINK("https://docs.sbng.si/link/"&amp;K33,"odpri")</f>
        <v>odpri</v>
      </c>
    </row>
    <row r="34" customFormat="false" ht="15" hidden="false" customHeight="false" outlineLevel="0" collapsed="false">
      <c r="A34" s="6" t="n">
        <v>33</v>
      </c>
      <c r="B34" s="6" t="s">
        <v>38</v>
      </c>
      <c r="C34" s="4" t="s">
        <v>39</v>
      </c>
      <c r="D34" s="4" t="s">
        <v>40</v>
      </c>
      <c r="E34" s="4" t="s">
        <v>45</v>
      </c>
      <c r="F34" s="4" t="s">
        <v>80</v>
      </c>
      <c r="G34" s="4" t="s">
        <v>47</v>
      </c>
      <c r="H34" s="7" t="s">
        <v>44</v>
      </c>
      <c r="I34" s="8" t="n">
        <v>45617</v>
      </c>
      <c r="J34" s="9" t="n">
        <f aca="false">IF(I34="","",ROUND((Povzetek!$C$3-I34)/365.25,1))</f>
        <v>1.8</v>
      </c>
      <c r="K34" s="6" t="n">
        <v>1095</v>
      </c>
      <c r="L34" s="10" t="str">
        <f aca="false">HYPERLINK("https://docs.sbng.si/link/"&amp;K34,"odpri")</f>
        <v>odpri</v>
      </c>
    </row>
    <row r="35" customFormat="false" ht="15" hidden="false" customHeight="false" outlineLevel="0" collapsed="false">
      <c r="A35" s="6" t="n">
        <v>34</v>
      </c>
      <c r="B35" s="6" t="s">
        <v>38</v>
      </c>
      <c r="C35" s="4" t="s">
        <v>39</v>
      </c>
      <c r="D35" s="4" t="s">
        <v>40</v>
      </c>
      <c r="E35" s="4" t="s">
        <v>45</v>
      </c>
      <c r="F35" s="4" t="s">
        <v>81</v>
      </c>
      <c r="G35" s="4" t="s">
        <v>47</v>
      </c>
      <c r="H35" s="7" t="s">
        <v>44</v>
      </c>
      <c r="I35" s="8" t="n">
        <v>45617</v>
      </c>
      <c r="J35" s="9" t="n">
        <f aca="false">IF(I35="","",ROUND((Povzetek!$C$3-I35)/365.25,1))</f>
        <v>1.8</v>
      </c>
      <c r="K35" s="6" t="n">
        <v>1097</v>
      </c>
      <c r="L35" s="10" t="str">
        <f aca="false">HYPERLINK("https://docs.sbng.si/link/"&amp;K35,"odpri")</f>
        <v>odpri</v>
      </c>
    </row>
    <row r="36" customFormat="false" ht="15" hidden="false" customHeight="false" outlineLevel="0" collapsed="false">
      <c r="A36" s="6" t="n">
        <v>35</v>
      </c>
      <c r="B36" s="6" t="s">
        <v>38</v>
      </c>
      <c r="C36" s="4" t="s">
        <v>39</v>
      </c>
      <c r="D36" s="4" t="s">
        <v>40</v>
      </c>
      <c r="E36" s="4" t="s">
        <v>45</v>
      </c>
      <c r="F36" s="4" t="s">
        <v>82</v>
      </c>
      <c r="G36" s="4" t="s">
        <v>47</v>
      </c>
      <c r="H36" s="7" t="s">
        <v>44</v>
      </c>
      <c r="I36" s="8" t="n">
        <v>45617</v>
      </c>
      <c r="J36" s="9" t="n">
        <f aca="false">IF(I36="","",ROUND((Povzetek!$C$3-I36)/365.25,1))</f>
        <v>1.8</v>
      </c>
      <c r="K36" s="6" t="n">
        <v>1099</v>
      </c>
      <c r="L36" s="10" t="str">
        <f aca="false">HYPERLINK("https://docs.sbng.si/link/"&amp;K36,"odpri")</f>
        <v>odpri</v>
      </c>
    </row>
    <row r="37" customFormat="false" ht="15" hidden="false" customHeight="false" outlineLevel="0" collapsed="false">
      <c r="A37" s="6" t="n">
        <v>36</v>
      </c>
      <c r="B37" s="6" t="s">
        <v>38</v>
      </c>
      <c r="C37" s="4" t="s">
        <v>39</v>
      </c>
      <c r="D37" s="4" t="s">
        <v>40</v>
      </c>
      <c r="E37" s="4" t="s">
        <v>45</v>
      </c>
      <c r="F37" s="4" t="s">
        <v>83</v>
      </c>
      <c r="G37" s="4" t="s">
        <v>47</v>
      </c>
      <c r="H37" s="7" t="s">
        <v>44</v>
      </c>
      <c r="I37" s="8" t="n">
        <v>45617</v>
      </c>
      <c r="J37" s="9" t="n">
        <f aca="false">IF(I37="","",ROUND((Povzetek!$C$3-I37)/365.25,1))</f>
        <v>1.8</v>
      </c>
      <c r="K37" s="6" t="n">
        <v>1101</v>
      </c>
      <c r="L37" s="10" t="str">
        <f aca="false">HYPERLINK("https://docs.sbng.si/link/"&amp;K37,"odpri")</f>
        <v>odpri</v>
      </c>
    </row>
    <row r="38" customFormat="false" ht="15" hidden="false" customHeight="false" outlineLevel="0" collapsed="false">
      <c r="A38" s="6" t="n">
        <v>37</v>
      </c>
      <c r="B38" s="6" t="s">
        <v>38</v>
      </c>
      <c r="C38" s="4" t="s">
        <v>39</v>
      </c>
      <c r="D38" s="4" t="s">
        <v>40</v>
      </c>
      <c r="E38" s="4" t="s">
        <v>45</v>
      </c>
      <c r="F38" s="4" t="s">
        <v>84</v>
      </c>
      <c r="G38" s="4" t="s">
        <v>47</v>
      </c>
      <c r="H38" s="7" t="s">
        <v>44</v>
      </c>
      <c r="I38" s="8" t="n">
        <v>46140</v>
      </c>
      <c r="J38" s="9" t="n">
        <f aca="false">IF(I38="","",ROUND((Povzetek!$C$3-I38)/365.25,1))</f>
        <v>0.4</v>
      </c>
      <c r="K38" s="6" t="n">
        <v>1103</v>
      </c>
      <c r="L38" s="10" t="str">
        <f aca="false">HYPERLINK("https://docs.sbng.si/link/"&amp;K38,"odpri")</f>
        <v>odpri</v>
      </c>
    </row>
    <row r="39" customFormat="false" ht="15" hidden="false" customHeight="false" outlineLevel="0" collapsed="false">
      <c r="A39" s="6" t="n">
        <v>38</v>
      </c>
      <c r="B39" s="6" t="s">
        <v>38</v>
      </c>
      <c r="C39" s="4" t="s">
        <v>39</v>
      </c>
      <c r="D39" s="4" t="s">
        <v>40</v>
      </c>
      <c r="E39" s="4" t="s">
        <v>45</v>
      </c>
      <c r="F39" s="4" t="s">
        <v>85</v>
      </c>
      <c r="G39" s="4" t="s">
        <v>47</v>
      </c>
      <c r="H39" s="7" t="s">
        <v>44</v>
      </c>
      <c r="I39" s="8" t="n">
        <v>45617</v>
      </c>
      <c r="J39" s="9" t="n">
        <f aca="false">IF(I39="","",ROUND((Povzetek!$C$3-I39)/365.25,1))</f>
        <v>1.8</v>
      </c>
      <c r="K39" s="6" t="n">
        <v>1105</v>
      </c>
      <c r="L39" s="10" t="str">
        <f aca="false">HYPERLINK("https://docs.sbng.si/link/"&amp;K39,"odpri")</f>
        <v>odpri</v>
      </c>
    </row>
    <row r="40" customFormat="false" ht="15" hidden="false" customHeight="false" outlineLevel="0" collapsed="false">
      <c r="A40" s="6" t="n">
        <v>39</v>
      </c>
      <c r="B40" s="6" t="s">
        <v>38</v>
      </c>
      <c r="C40" s="4" t="s">
        <v>39</v>
      </c>
      <c r="D40" s="4" t="s">
        <v>40</v>
      </c>
      <c r="E40" s="4" t="s">
        <v>45</v>
      </c>
      <c r="F40" s="4" t="s">
        <v>86</v>
      </c>
      <c r="G40" s="4" t="s">
        <v>47</v>
      </c>
      <c r="H40" s="7" t="s">
        <v>44</v>
      </c>
      <c r="I40" s="8" t="n">
        <v>45912</v>
      </c>
      <c r="J40" s="9" t="n">
        <f aca="false">IF(I40="","",ROUND((Povzetek!$C$3-I40)/365.25,1))</f>
        <v>1</v>
      </c>
      <c r="K40" s="6" t="n">
        <v>1107</v>
      </c>
      <c r="L40" s="10" t="str">
        <f aca="false">HYPERLINK("https://docs.sbng.si/link/"&amp;K40,"odpri")</f>
        <v>odpri</v>
      </c>
    </row>
    <row r="41" customFormat="false" ht="15" hidden="false" customHeight="false" outlineLevel="0" collapsed="false">
      <c r="A41" s="6" t="n">
        <v>40</v>
      </c>
      <c r="B41" s="6" t="s">
        <v>38</v>
      </c>
      <c r="C41" s="4" t="s">
        <v>39</v>
      </c>
      <c r="D41" s="4" t="s">
        <v>40</v>
      </c>
      <c r="E41" s="4" t="s">
        <v>45</v>
      </c>
      <c r="F41" s="4" t="s">
        <v>87</v>
      </c>
      <c r="G41" s="4" t="s">
        <v>47</v>
      </c>
      <c r="H41" s="7" t="s">
        <v>44</v>
      </c>
      <c r="I41" s="8" t="n">
        <v>45617</v>
      </c>
      <c r="J41" s="9" t="n">
        <f aca="false">IF(I41="","",ROUND((Povzetek!$C$3-I41)/365.25,1))</f>
        <v>1.8</v>
      </c>
      <c r="K41" s="6" t="n">
        <v>1109</v>
      </c>
      <c r="L41" s="10" t="str">
        <f aca="false">HYPERLINK("https://docs.sbng.si/link/"&amp;K41,"odpri")</f>
        <v>odpri</v>
      </c>
    </row>
    <row r="42" customFormat="false" ht="15" hidden="false" customHeight="false" outlineLevel="0" collapsed="false">
      <c r="A42" s="6" t="n">
        <v>41</v>
      </c>
      <c r="B42" s="6" t="s">
        <v>38</v>
      </c>
      <c r="C42" s="4" t="s">
        <v>39</v>
      </c>
      <c r="D42" s="4" t="s">
        <v>40</v>
      </c>
      <c r="E42" s="4" t="s">
        <v>45</v>
      </c>
      <c r="F42" s="4" t="s">
        <v>88</v>
      </c>
      <c r="G42" s="4" t="s">
        <v>47</v>
      </c>
      <c r="H42" s="7" t="s">
        <v>44</v>
      </c>
      <c r="I42" s="8" t="n">
        <v>45930</v>
      </c>
      <c r="J42" s="9" t="n">
        <f aca="false">IF(I42="","",ROUND((Povzetek!$C$3-I42)/365.25,1))</f>
        <v>1</v>
      </c>
      <c r="K42" s="6" t="n">
        <v>1111</v>
      </c>
      <c r="L42" s="10" t="str">
        <f aca="false">HYPERLINK("https://docs.sbng.si/link/"&amp;K42,"odpri")</f>
        <v>odpri</v>
      </c>
    </row>
    <row r="43" customFormat="false" ht="15" hidden="false" customHeight="false" outlineLevel="0" collapsed="false">
      <c r="A43" s="6" t="n">
        <v>42</v>
      </c>
      <c r="B43" s="6" t="s">
        <v>38</v>
      </c>
      <c r="C43" s="4" t="s">
        <v>39</v>
      </c>
      <c r="D43" s="4" t="s">
        <v>40</v>
      </c>
      <c r="E43" s="4" t="s">
        <v>45</v>
      </c>
      <c r="F43" s="4" t="s">
        <v>89</v>
      </c>
      <c r="G43" s="4" t="s">
        <v>90</v>
      </c>
      <c r="H43" s="7" t="s">
        <v>44</v>
      </c>
      <c r="I43" s="8" t="n">
        <v>45617</v>
      </c>
      <c r="J43" s="9" t="n">
        <f aca="false">IF(I43="","",ROUND((Povzetek!$C$3-I43)/365.25,1))</f>
        <v>1.8</v>
      </c>
      <c r="K43" s="6" t="n">
        <v>1113</v>
      </c>
      <c r="L43" s="10" t="str">
        <f aca="false">HYPERLINK("https://docs.sbng.si/link/"&amp;K43,"odpri")</f>
        <v>odpri</v>
      </c>
    </row>
    <row r="44" customFormat="false" ht="15" hidden="false" customHeight="false" outlineLevel="0" collapsed="false">
      <c r="A44" s="6" t="n">
        <v>43</v>
      </c>
      <c r="B44" s="6" t="s">
        <v>38</v>
      </c>
      <c r="C44" s="4" t="s">
        <v>39</v>
      </c>
      <c r="D44" s="4" t="s">
        <v>40</v>
      </c>
      <c r="E44" s="4" t="s">
        <v>45</v>
      </c>
      <c r="F44" s="4" t="s">
        <v>91</v>
      </c>
      <c r="G44" s="4" t="s">
        <v>90</v>
      </c>
      <c r="H44" s="7" t="s">
        <v>44</v>
      </c>
      <c r="I44" s="8" t="n">
        <v>45617</v>
      </c>
      <c r="J44" s="9" t="n">
        <f aca="false">IF(I44="","",ROUND((Povzetek!$C$3-I44)/365.25,1))</f>
        <v>1.8</v>
      </c>
      <c r="K44" s="6" t="n">
        <v>1115</v>
      </c>
      <c r="L44" s="10" t="str">
        <f aca="false">HYPERLINK("https://docs.sbng.si/link/"&amp;K44,"odpri")</f>
        <v>odpri</v>
      </c>
    </row>
    <row r="45" customFormat="false" ht="15" hidden="false" customHeight="false" outlineLevel="0" collapsed="false">
      <c r="A45" s="6" t="n">
        <v>44</v>
      </c>
      <c r="B45" s="6" t="s">
        <v>38</v>
      </c>
      <c r="C45" s="4" t="s">
        <v>39</v>
      </c>
      <c r="D45" s="4" t="s">
        <v>40</v>
      </c>
      <c r="E45" s="4" t="s">
        <v>45</v>
      </c>
      <c r="F45" s="4" t="s">
        <v>92</v>
      </c>
      <c r="G45" s="4" t="s">
        <v>47</v>
      </c>
      <c r="H45" s="7" t="s">
        <v>44</v>
      </c>
      <c r="I45" s="8" t="n">
        <v>45617</v>
      </c>
      <c r="J45" s="9" t="n">
        <f aca="false">IF(I45="","",ROUND((Povzetek!$C$3-I45)/365.25,1))</f>
        <v>1.8</v>
      </c>
      <c r="K45" s="6" t="n">
        <v>1117</v>
      </c>
      <c r="L45" s="10" t="str">
        <f aca="false">HYPERLINK("https://docs.sbng.si/link/"&amp;K45,"odpri")</f>
        <v>odpri</v>
      </c>
    </row>
    <row r="46" customFormat="false" ht="15" hidden="false" customHeight="false" outlineLevel="0" collapsed="false">
      <c r="A46" s="6" t="n">
        <v>45</v>
      </c>
      <c r="B46" s="6" t="s">
        <v>38</v>
      </c>
      <c r="C46" s="4" t="s">
        <v>39</v>
      </c>
      <c r="D46" s="4" t="s">
        <v>40</v>
      </c>
      <c r="E46" s="4" t="s">
        <v>45</v>
      </c>
      <c r="F46" s="4" t="s">
        <v>93</v>
      </c>
      <c r="G46" s="4" t="s">
        <v>49</v>
      </c>
      <c r="H46" s="7" t="s">
        <v>44</v>
      </c>
      <c r="I46" s="8" t="n">
        <v>45617</v>
      </c>
      <c r="J46" s="9" t="n">
        <f aca="false">IF(I46="","",ROUND((Povzetek!$C$3-I46)/365.25,1))</f>
        <v>1.8</v>
      </c>
      <c r="K46" s="6" t="n">
        <v>1119</v>
      </c>
      <c r="L46" s="10" t="str">
        <f aca="false">HYPERLINK("https://docs.sbng.si/link/"&amp;K46,"odpri")</f>
        <v>odpri</v>
      </c>
    </row>
    <row r="47" customFormat="false" ht="23.85" hidden="false" customHeight="false" outlineLevel="0" collapsed="false">
      <c r="A47" s="6" t="n">
        <v>46</v>
      </c>
      <c r="B47" s="6" t="s">
        <v>38</v>
      </c>
      <c r="C47" s="4" t="s">
        <v>39</v>
      </c>
      <c r="D47" s="4" t="s">
        <v>40</v>
      </c>
      <c r="E47" s="4" t="s">
        <v>45</v>
      </c>
      <c r="F47" s="4" t="s">
        <v>94</v>
      </c>
      <c r="G47" s="4" t="s">
        <v>47</v>
      </c>
      <c r="H47" s="7" t="s">
        <v>44</v>
      </c>
      <c r="I47" s="8" t="n">
        <v>46157</v>
      </c>
      <c r="J47" s="9" t="n">
        <f aca="false">IF(I47="","",ROUND((Povzetek!$C$3-I47)/365.25,1))</f>
        <v>0.4</v>
      </c>
      <c r="K47" s="6" t="n">
        <v>1337</v>
      </c>
      <c r="L47" s="10" t="str">
        <f aca="false">HYPERLINK("https://docs.sbng.si/link/"&amp;K47,"odpri")</f>
        <v>odpri</v>
      </c>
    </row>
    <row r="48" customFormat="false" ht="15" hidden="false" customHeight="false" outlineLevel="0" collapsed="false">
      <c r="A48" s="6" t="n">
        <v>47</v>
      </c>
      <c r="B48" s="6" t="s">
        <v>38</v>
      </c>
      <c r="C48" s="4" t="s">
        <v>39</v>
      </c>
      <c r="D48" s="4" t="s">
        <v>40</v>
      </c>
      <c r="E48" s="4" t="s">
        <v>45</v>
      </c>
      <c r="F48" s="4" t="s">
        <v>95</v>
      </c>
      <c r="G48" s="4" t="s">
        <v>47</v>
      </c>
      <c r="H48" s="7" t="s">
        <v>44</v>
      </c>
      <c r="I48" s="8" t="n">
        <v>45653</v>
      </c>
      <c r="J48" s="9" t="n">
        <f aca="false">IF(I48="","",ROUND((Povzetek!$C$3-I48)/365.25,1))</f>
        <v>1.7</v>
      </c>
      <c r="K48" s="6" t="n">
        <v>1785</v>
      </c>
      <c r="L48" s="10" t="str">
        <f aca="false">HYPERLINK("https://docs.sbng.si/link/"&amp;K48,"odpri")</f>
        <v>odpri</v>
      </c>
    </row>
    <row r="49" customFormat="false" ht="15" hidden="false" customHeight="false" outlineLevel="0" collapsed="false">
      <c r="A49" s="6" t="n">
        <v>48</v>
      </c>
      <c r="B49" s="6" t="s">
        <v>38</v>
      </c>
      <c r="C49" s="4" t="s">
        <v>39</v>
      </c>
      <c r="D49" s="4" t="s">
        <v>40</v>
      </c>
      <c r="E49" s="4" t="s">
        <v>45</v>
      </c>
      <c r="F49" s="4" t="s">
        <v>96</v>
      </c>
      <c r="G49" s="4" t="s">
        <v>47</v>
      </c>
      <c r="H49" s="7" t="s">
        <v>44</v>
      </c>
      <c r="I49" s="8" t="n">
        <v>45938</v>
      </c>
      <c r="J49" s="9" t="n">
        <f aca="false">IF(I49="","",ROUND((Povzetek!$C$3-I49)/365.25,1))</f>
        <v>1</v>
      </c>
      <c r="K49" s="6" t="n">
        <v>1989</v>
      </c>
      <c r="L49" s="10" t="str">
        <f aca="false">HYPERLINK("https://docs.sbng.si/link/"&amp;K49,"odpri")</f>
        <v>odpri</v>
      </c>
    </row>
    <row r="50" customFormat="false" ht="15" hidden="false" customHeight="false" outlineLevel="0" collapsed="false">
      <c r="A50" s="6" t="n">
        <v>49</v>
      </c>
      <c r="B50" s="6" t="s">
        <v>38</v>
      </c>
      <c r="C50" s="4" t="s">
        <v>39</v>
      </c>
      <c r="D50" s="4" t="s">
        <v>40</v>
      </c>
      <c r="E50" s="4" t="s">
        <v>45</v>
      </c>
      <c r="F50" s="4" t="s">
        <v>97</v>
      </c>
      <c r="G50" s="4" t="s">
        <v>47</v>
      </c>
      <c r="H50" s="7" t="s">
        <v>44</v>
      </c>
      <c r="I50" s="8" t="n">
        <v>46080</v>
      </c>
      <c r="J50" s="9" t="n">
        <f aca="false">IF(I50="","",ROUND((Povzetek!$C$3-I50)/365.25,1))</f>
        <v>0.6</v>
      </c>
      <c r="K50" s="6" t="n">
        <v>2085</v>
      </c>
      <c r="L50" s="10" t="str">
        <f aca="false">HYPERLINK("https://docs.sbng.si/link/"&amp;K50,"odpri")</f>
        <v>odpri</v>
      </c>
    </row>
    <row r="51" customFormat="false" ht="23.85" hidden="false" customHeight="false" outlineLevel="0" collapsed="false">
      <c r="A51" s="6" t="n">
        <v>50</v>
      </c>
      <c r="B51" s="6" t="s">
        <v>38</v>
      </c>
      <c r="C51" s="4" t="s">
        <v>39</v>
      </c>
      <c r="D51" s="4" t="s">
        <v>40</v>
      </c>
      <c r="E51" s="4" t="s">
        <v>98</v>
      </c>
      <c r="F51" s="4" t="s">
        <v>99</v>
      </c>
      <c r="G51" s="4" t="s">
        <v>100</v>
      </c>
      <c r="H51" s="7" t="s">
        <v>44</v>
      </c>
      <c r="I51" s="8" t="n">
        <v>45432</v>
      </c>
      <c r="J51" s="9" t="n">
        <f aca="false">IF(I51="","",ROUND((Povzetek!$C$3-I51)/365.25,1))</f>
        <v>2.3</v>
      </c>
      <c r="K51" s="6" t="n">
        <v>1239</v>
      </c>
      <c r="L51" s="10" t="str">
        <f aca="false">HYPERLINK("https://docs.sbng.si/link/"&amp;K51,"odpri")</f>
        <v>odpri</v>
      </c>
    </row>
    <row r="52" customFormat="false" ht="15" hidden="false" customHeight="false" outlineLevel="0" collapsed="false">
      <c r="A52" s="6" t="n">
        <v>51</v>
      </c>
      <c r="B52" s="6" t="s">
        <v>38</v>
      </c>
      <c r="C52" s="4" t="s">
        <v>39</v>
      </c>
      <c r="D52" s="4" t="s">
        <v>40</v>
      </c>
      <c r="E52" s="4" t="s">
        <v>98</v>
      </c>
      <c r="F52" s="4" t="s">
        <v>101</v>
      </c>
      <c r="G52" s="4" t="s">
        <v>100</v>
      </c>
      <c r="H52" s="7" t="s">
        <v>44</v>
      </c>
      <c r="I52" s="8" t="n">
        <v>45608</v>
      </c>
      <c r="J52" s="9" t="n">
        <f aca="false">IF(I52="","",ROUND((Povzetek!$C$3-I52)/365.25,1))</f>
        <v>1.9</v>
      </c>
      <c r="K52" s="6" t="n">
        <v>1241</v>
      </c>
      <c r="L52" s="10" t="str">
        <f aca="false">HYPERLINK("https://docs.sbng.si/link/"&amp;K52,"odpri")</f>
        <v>odpri</v>
      </c>
    </row>
    <row r="53" customFormat="false" ht="15" hidden="false" customHeight="false" outlineLevel="0" collapsed="false">
      <c r="A53" s="6" t="n">
        <v>52</v>
      </c>
      <c r="B53" s="6" t="s">
        <v>38</v>
      </c>
      <c r="C53" s="4" t="s">
        <v>39</v>
      </c>
      <c r="D53" s="4" t="s">
        <v>40</v>
      </c>
      <c r="E53" s="4" t="s">
        <v>98</v>
      </c>
      <c r="F53" s="4" t="s">
        <v>102</v>
      </c>
      <c r="G53" s="4" t="s">
        <v>100</v>
      </c>
      <c r="H53" s="7" t="s">
        <v>44</v>
      </c>
      <c r="I53" s="8" t="n">
        <v>45432</v>
      </c>
      <c r="J53" s="9" t="n">
        <f aca="false">IF(I53="","",ROUND((Povzetek!$C$3-I53)/365.25,1))</f>
        <v>2.3</v>
      </c>
      <c r="K53" s="6" t="n">
        <v>1243</v>
      </c>
      <c r="L53" s="10" t="str">
        <f aca="false">HYPERLINK("https://docs.sbng.si/link/"&amp;K53,"odpri")</f>
        <v>odpri</v>
      </c>
    </row>
    <row r="54" customFormat="false" ht="15" hidden="false" customHeight="false" outlineLevel="0" collapsed="false">
      <c r="A54" s="6" t="n">
        <v>53</v>
      </c>
      <c r="B54" s="6" t="s">
        <v>38</v>
      </c>
      <c r="C54" s="4" t="s">
        <v>39</v>
      </c>
      <c r="D54" s="4" t="s">
        <v>40</v>
      </c>
      <c r="E54" s="4" t="s">
        <v>98</v>
      </c>
      <c r="F54" s="4" t="s">
        <v>103</v>
      </c>
      <c r="G54" s="4" t="s">
        <v>100</v>
      </c>
      <c r="H54" s="7" t="s">
        <v>44</v>
      </c>
      <c r="I54" s="8" t="n">
        <v>45432</v>
      </c>
      <c r="J54" s="9" t="n">
        <f aca="false">IF(I54="","",ROUND((Povzetek!$C$3-I54)/365.25,1))</f>
        <v>2.3</v>
      </c>
      <c r="K54" s="6" t="n">
        <v>1245</v>
      </c>
      <c r="L54" s="10" t="str">
        <f aca="false">HYPERLINK("https://docs.sbng.si/link/"&amp;K54,"odpri")</f>
        <v>odpri</v>
      </c>
    </row>
    <row r="55" customFormat="false" ht="15" hidden="false" customHeight="false" outlineLevel="0" collapsed="false">
      <c r="A55" s="6" t="n">
        <v>54</v>
      </c>
      <c r="B55" s="6" t="s">
        <v>38</v>
      </c>
      <c r="C55" s="4" t="s">
        <v>39</v>
      </c>
      <c r="D55" s="4" t="s">
        <v>40</v>
      </c>
      <c r="E55" s="4" t="s">
        <v>98</v>
      </c>
      <c r="F55" s="4" t="s">
        <v>104</v>
      </c>
      <c r="G55" s="4" t="s">
        <v>100</v>
      </c>
      <c r="H55" s="7" t="s">
        <v>44</v>
      </c>
      <c r="I55" s="8" t="n">
        <v>45432</v>
      </c>
      <c r="J55" s="9" t="n">
        <f aca="false">IF(I55="","",ROUND((Povzetek!$C$3-I55)/365.25,1))</f>
        <v>2.3</v>
      </c>
      <c r="K55" s="6" t="n">
        <v>1247</v>
      </c>
      <c r="L55" s="10" t="str">
        <f aca="false">HYPERLINK("https://docs.sbng.si/link/"&amp;K55,"odpri")</f>
        <v>odpri</v>
      </c>
    </row>
    <row r="56" customFormat="false" ht="15" hidden="false" customHeight="false" outlineLevel="0" collapsed="false">
      <c r="A56" s="6" t="n">
        <v>55</v>
      </c>
      <c r="B56" s="6" t="s">
        <v>38</v>
      </c>
      <c r="C56" s="4" t="s">
        <v>39</v>
      </c>
      <c r="D56" s="4" t="s">
        <v>40</v>
      </c>
      <c r="E56" s="4" t="s">
        <v>98</v>
      </c>
      <c r="F56" s="4" t="s">
        <v>105</v>
      </c>
      <c r="G56" s="4" t="s">
        <v>100</v>
      </c>
      <c r="H56" s="7" t="s">
        <v>44</v>
      </c>
      <c r="I56" s="8" t="n">
        <v>45432</v>
      </c>
      <c r="J56" s="9" t="n">
        <f aca="false">IF(I56="","",ROUND((Povzetek!$C$3-I56)/365.25,1))</f>
        <v>2.3</v>
      </c>
      <c r="K56" s="6" t="n">
        <v>1249</v>
      </c>
      <c r="L56" s="10" t="str">
        <f aca="false">HYPERLINK("https://docs.sbng.si/link/"&amp;K56,"odpri")</f>
        <v>odpri</v>
      </c>
    </row>
    <row r="57" customFormat="false" ht="15" hidden="false" customHeight="false" outlineLevel="0" collapsed="false">
      <c r="A57" s="6" t="n">
        <v>56</v>
      </c>
      <c r="B57" s="6" t="s">
        <v>38</v>
      </c>
      <c r="C57" s="4" t="s">
        <v>39</v>
      </c>
      <c r="D57" s="4" t="s">
        <v>40</v>
      </c>
      <c r="E57" s="4" t="s">
        <v>98</v>
      </c>
      <c r="F57" s="4" t="s">
        <v>106</v>
      </c>
      <c r="G57" s="4" t="s">
        <v>100</v>
      </c>
      <c r="H57" s="7" t="s">
        <v>44</v>
      </c>
      <c r="I57" s="8" t="n">
        <v>45432</v>
      </c>
      <c r="J57" s="9" t="n">
        <f aca="false">IF(I57="","",ROUND((Povzetek!$C$3-I57)/365.25,1))</f>
        <v>2.3</v>
      </c>
      <c r="K57" s="6" t="n">
        <v>1251</v>
      </c>
      <c r="L57" s="10" t="str">
        <f aca="false">HYPERLINK("https://docs.sbng.si/link/"&amp;K57,"odpri")</f>
        <v>odpri</v>
      </c>
    </row>
    <row r="58" customFormat="false" ht="15" hidden="false" customHeight="false" outlineLevel="0" collapsed="false">
      <c r="A58" s="6" t="n">
        <v>57</v>
      </c>
      <c r="B58" s="6" t="s">
        <v>38</v>
      </c>
      <c r="C58" s="4" t="s">
        <v>39</v>
      </c>
      <c r="D58" s="4" t="s">
        <v>40</v>
      </c>
      <c r="E58" s="4" t="s">
        <v>98</v>
      </c>
      <c r="F58" s="4" t="s">
        <v>107</v>
      </c>
      <c r="G58" s="4" t="s">
        <v>100</v>
      </c>
      <c r="H58" s="7" t="s">
        <v>44</v>
      </c>
      <c r="I58" s="8" t="n">
        <v>45587</v>
      </c>
      <c r="J58" s="9" t="n">
        <f aca="false">IF(I58="","",ROUND((Povzetek!$C$3-I58)/365.25,1))</f>
        <v>1.9</v>
      </c>
      <c r="K58" s="6" t="n">
        <v>1561</v>
      </c>
      <c r="L58" s="10" t="str">
        <f aca="false">HYPERLINK("https://docs.sbng.si/link/"&amp;K58,"odpri")</f>
        <v>odpri</v>
      </c>
    </row>
    <row r="59" customFormat="false" ht="15" hidden="false" customHeight="false" outlineLevel="0" collapsed="false">
      <c r="A59" s="6" t="n">
        <v>58</v>
      </c>
      <c r="B59" s="6" t="s">
        <v>38</v>
      </c>
      <c r="C59" s="4" t="s">
        <v>39</v>
      </c>
      <c r="D59" s="4" t="s">
        <v>40</v>
      </c>
      <c r="E59" s="4" t="s">
        <v>98</v>
      </c>
      <c r="F59" s="4" t="s">
        <v>108</v>
      </c>
      <c r="G59" s="4" t="s">
        <v>100</v>
      </c>
      <c r="H59" s="7" t="s">
        <v>44</v>
      </c>
      <c r="I59" s="8" t="n">
        <v>45632</v>
      </c>
      <c r="J59" s="9" t="n">
        <f aca="false">IF(I59="","",ROUND((Povzetek!$C$3-I59)/365.25,1))</f>
        <v>1.8</v>
      </c>
      <c r="K59" s="6" t="n">
        <v>1763</v>
      </c>
      <c r="L59" s="10" t="str">
        <f aca="false">HYPERLINK("https://docs.sbng.si/link/"&amp;K59,"odpri")</f>
        <v>odpri</v>
      </c>
    </row>
    <row r="60" customFormat="false" ht="15" hidden="false" customHeight="false" outlineLevel="0" collapsed="false">
      <c r="A60" s="6" t="n">
        <v>59</v>
      </c>
      <c r="B60" s="6" t="s">
        <v>38</v>
      </c>
      <c r="C60" s="4" t="s">
        <v>39</v>
      </c>
      <c r="D60" s="4" t="s">
        <v>40</v>
      </c>
      <c r="E60" s="4" t="s">
        <v>109</v>
      </c>
      <c r="F60" s="4" t="s">
        <v>110</v>
      </c>
      <c r="G60" s="4" t="s">
        <v>49</v>
      </c>
      <c r="H60" s="7" t="s">
        <v>44</v>
      </c>
      <c r="I60" s="8" t="n">
        <v>45950</v>
      </c>
      <c r="J60" s="9" t="n">
        <f aca="false">IF(I60="","",ROUND((Povzetek!$C$3-I60)/365.25,1))</f>
        <v>0.9</v>
      </c>
      <c r="K60" s="6" t="n">
        <v>1123</v>
      </c>
      <c r="L60" s="10" t="str">
        <f aca="false">HYPERLINK("https://docs.sbng.si/link/"&amp;K60,"odpri")</f>
        <v>odpri</v>
      </c>
    </row>
    <row r="61" customFormat="false" ht="23.85" hidden="false" customHeight="false" outlineLevel="0" collapsed="false">
      <c r="A61" s="6" t="n">
        <v>60</v>
      </c>
      <c r="B61" s="6" t="s">
        <v>38</v>
      </c>
      <c r="C61" s="4" t="s">
        <v>39</v>
      </c>
      <c r="D61" s="4" t="s">
        <v>40</v>
      </c>
      <c r="E61" s="4" t="s">
        <v>109</v>
      </c>
      <c r="F61" s="4" t="s">
        <v>111</v>
      </c>
      <c r="G61" s="4" t="s">
        <v>49</v>
      </c>
      <c r="H61" s="7" t="s">
        <v>44</v>
      </c>
      <c r="I61" s="8" t="n">
        <v>45432</v>
      </c>
      <c r="J61" s="9" t="n">
        <f aca="false">IF(I61="","",ROUND((Povzetek!$C$3-I61)/365.25,1))</f>
        <v>2.3</v>
      </c>
      <c r="K61" s="6" t="n">
        <v>1125</v>
      </c>
      <c r="L61" s="10" t="str">
        <f aca="false">HYPERLINK("https://docs.sbng.si/link/"&amp;K61,"odpri")</f>
        <v>odpri</v>
      </c>
    </row>
    <row r="62" customFormat="false" ht="15" hidden="false" customHeight="false" outlineLevel="0" collapsed="false">
      <c r="A62" s="6" t="n">
        <v>61</v>
      </c>
      <c r="B62" s="6" t="s">
        <v>38</v>
      </c>
      <c r="C62" s="4" t="s">
        <v>39</v>
      </c>
      <c r="D62" s="4" t="s">
        <v>40</v>
      </c>
      <c r="E62" s="4" t="s">
        <v>109</v>
      </c>
      <c r="F62" s="4" t="s">
        <v>112</v>
      </c>
      <c r="G62" s="4" t="s">
        <v>49</v>
      </c>
      <c r="H62" s="7" t="s">
        <v>44</v>
      </c>
      <c r="I62" s="8" t="n">
        <v>45432</v>
      </c>
      <c r="J62" s="9" t="n">
        <f aca="false">IF(I62="","",ROUND((Povzetek!$C$3-I62)/365.25,1))</f>
        <v>2.3</v>
      </c>
      <c r="K62" s="6" t="n">
        <v>1127</v>
      </c>
      <c r="L62" s="10" t="str">
        <f aca="false">HYPERLINK("https://docs.sbng.si/link/"&amp;K62,"odpri")</f>
        <v>odpri</v>
      </c>
    </row>
    <row r="63" customFormat="false" ht="15" hidden="false" customHeight="false" outlineLevel="0" collapsed="false">
      <c r="A63" s="6" t="n">
        <v>62</v>
      </c>
      <c r="B63" s="6" t="s">
        <v>38</v>
      </c>
      <c r="C63" s="4" t="s">
        <v>39</v>
      </c>
      <c r="D63" s="4" t="s">
        <v>40</v>
      </c>
      <c r="E63" s="4" t="s">
        <v>109</v>
      </c>
      <c r="F63" s="4" t="s">
        <v>113</v>
      </c>
      <c r="G63" s="4" t="s">
        <v>73</v>
      </c>
      <c r="H63" s="7" t="s">
        <v>44</v>
      </c>
      <c r="I63" s="8" t="n">
        <v>45432</v>
      </c>
      <c r="J63" s="9" t="n">
        <f aca="false">IF(I63="","",ROUND((Povzetek!$C$3-I63)/365.25,1))</f>
        <v>2.3</v>
      </c>
      <c r="K63" s="6" t="n">
        <v>1129</v>
      </c>
      <c r="L63" s="10" t="str">
        <f aca="false">HYPERLINK("https://docs.sbng.si/link/"&amp;K63,"odpri")</f>
        <v>odpri</v>
      </c>
    </row>
    <row r="64" customFormat="false" ht="23.85" hidden="false" customHeight="false" outlineLevel="0" collapsed="false">
      <c r="A64" s="6" t="n">
        <v>63</v>
      </c>
      <c r="B64" s="6" t="s">
        <v>38</v>
      </c>
      <c r="C64" s="4" t="s">
        <v>39</v>
      </c>
      <c r="D64" s="4" t="s">
        <v>40</v>
      </c>
      <c r="E64" s="4" t="s">
        <v>109</v>
      </c>
      <c r="F64" s="4" t="s">
        <v>114</v>
      </c>
      <c r="G64" s="4" t="s">
        <v>73</v>
      </c>
      <c r="H64" s="7" t="s">
        <v>44</v>
      </c>
      <c r="I64" s="8" t="n">
        <v>45432</v>
      </c>
      <c r="J64" s="9" t="n">
        <f aca="false">IF(I64="","",ROUND((Povzetek!$C$3-I64)/365.25,1))</f>
        <v>2.3</v>
      </c>
      <c r="K64" s="6" t="n">
        <v>1131</v>
      </c>
      <c r="L64" s="10" t="str">
        <f aca="false">HYPERLINK("https://docs.sbng.si/link/"&amp;K64,"odpri")</f>
        <v>odpri</v>
      </c>
    </row>
    <row r="65" customFormat="false" ht="23.85" hidden="false" customHeight="false" outlineLevel="0" collapsed="false">
      <c r="A65" s="6" t="n">
        <v>64</v>
      </c>
      <c r="B65" s="6" t="s">
        <v>38</v>
      </c>
      <c r="C65" s="4" t="s">
        <v>39</v>
      </c>
      <c r="D65" s="4" t="s">
        <v>40</v>
      </c>
      <c r="E65" s="4" t="s">
        <v>109</v>
      </c>
      <c r="F65" s="4" t="s">
        <v>115</v>
      </c>
      <c r="G65" s="4" t="s">
        <v>73</v>
      </c>
      <c r="H65" s="7" t="s">
        <v>44</v>
      </c>
      <c r="I65" s="8" t="n">
        <v>45432</v>
      </c>
      <c r="J65" s="9" t="n">
        <f aca="false">IF(I65="","",ROUND((Povzetek!$C$3-I65)/365.25,1))</f>
        <v>2.3</v>
      </c>
      <c r="K65" s="6" t="n">
        <v>1133</v>
      </c>
      <c r="L65" s="10" t="str">
        <f aca="false">HYPERLINK("https://docs.sbng.si/link/"&amp;K65,"odpri")</f>
        <v>odpri</v>
      </c>
    </row>
    <row r="66" customFormat="false" ht="15" hidden="false" customHeight="false" outlineLevel="0" collapsed="false">
      <c r="A66" s="6" t="n">
        <v>65</v>
      </c>
      <c r="B66" s="6" t="s">
        <v>38</v>
      </c>
      <c r="C66" s="4" t="s">
        <v>39</v>
      </c>
      <c r="D66" s="4" t="s">
        <v>40</v>
      </c>
      <c r="E66" s="4" t="s">
        <v>109</v>
      </c>
      <c r="F66" s="4" t="s">
        <v>116</v>
      </c>
      <c r="G66" s="4" t="s">
        <v>73</v>
      </c>
      <c r="H66" s="7" t="s">
        <v>44</v>
      </c>
      <c r="I66" s="8" t="n">
        <v>45432</v>
      </c>
      <c r="J66" s="9" t="n">
        <f aca="false">IF(I66="","",ROUND((Povzetek!$C$3-I66)/365.25,1))</f>
        <v>2.3</v>
      </c>
      <c r="K66" s="6" t="n">
        <v>1135</v>
      </c>
      <c r="L66" s="10" t="str">
        <f aca="false">HYPERLINK("https://docs.sbng.si/link/"&amp;K66,"odpri")</f>
        <v>odpri</v>
      </c>
    </row>
    <row r="67" customFormat="false" ht="15" hidden="false" customHeight="false" outlineLevel="0" collapsed="false">
      <c r="A67" s="6" t="n">
        <v>66</v>
      </c>
      <c r="B67" s="6" t="s">
        <v>38</v>
      </c>
      <c r="C67" s="4" t="s">
        <v>39</v>
      </c>
      <c r="D67" s="4" t="s">
        <v>40</v>
      </c>
      <c r="E67" s="4" t="s">
        <v>109</v>
      </c>
      <c r="F67" s="4" t="s">
        <v>117</v>
      </c>
      <c r="G67" s="4" t="s">
        <v>118</v>
      </c>
      <c r="H67" s="7" t="s">
        <v>44</v>
      </c>
      <c r="I67" s="8" t="n">
        <v>45432</v>
      </c>
      <c r="J67" s="9" t="n">
        <f aca="false">IF(I67="","",ROUND((Povzetek!$C$3-I67)/365.25,1))</f>
        <v>2.3</v>
      </c>
      <c r="K67" s="6" t="n">
        <v>1137</v>
      </c>
      <c r="L67" s="10" t="str">
        <f aca="false">HYPERLINK("https://docs.sbng.si/link/"&amp;K67,"odpri")</f>
        <v>odpri</v>
      </c>
    </row>
    <row r="68" customFormat="false" ht="15" hidden="false" customHeight="false" outlineLevel="0" collapsed="false">
      <c r="A68" s="6" t="n">
        <v>67</v>
      </c>
      <c r="B68" s="6" t="s">
        <v>38</v>
      </c>
      <c r="C68" s="4" t="s">
        <v>39</v>
      </c>
      <c r="D68" s="4" t="s">
        <v>40</v>
      </c>
      <c r="E68" s="4" t="s">
        <v>109</v>
      </c>
      <c r="F68" s="4" t="s">
        <v>119</v>
      </c>
      <c r="G68" s="4" t="s">
        <v>73</v>
      </c>
      <c r="H68" s="7" t="s">
        <v>44</v>
      </c>
      <c r="I68" s="8" t="n">
        <v>45432</v>
      </c>
      <c r="J68" s="9" t="n">
        <f aca="false">IF(I68="","",ROUND((Povzetek!$C$3-I68)/365.25,1))</f>
        <v>2.3</v>
      </c>
      <c r="K68" s="6" t="n">
        <v>1139</v>
      </c>
      <c r="L68" s="10" t="str">
        <f aca="false">HYPERLINK("https://docs.sbng.si/link/"&amp;K68,"odpri")</f>
        <v>odpri</v>
      </c>
    </row>
    <row r="69" customFormat="false" ht="15" hidden="false" customHeight="false" outlineLevel="0" collapsed="false">
      <c r="A69" s="6" t="n">
        <v>68</v>
      </c>
      <c r="B69" s="6" t="s">
        <v>38</v>
      </c>
      <c r="C69" s="4" t="s">
        <v>39</v>
      </c>
      <c r="D69" s="4" t="s">
        <v>40</v>
      </c>
      <c r="E69" s="4" t="s">
        <v>109</v>
      </c>
      <c r="F69" s="4" t="s">
        <v>120</v>
      </c>
      <c r="G69" s="4" t="s">
        <v>73</v>
      </c>
      <c r="H69" s="7" t="s">
        <v>44</v>
      </c>
      <c r="I69" s="8" t="n">
        <v>45432</v>
      </c>
      <c r="J69" s="9" t="n">
        <f aca="false">IF(I69="","",ROUND((Povzetek!$C$3-I69)/365.25,1))</f>
        <v>2.3</v>
      </c>
      <c r="K69" s="6" t="n">
        <v>1141</v>
      </c>
      <c r="L69" s="10" t="str">
        <f aca="false">HYPERLINK("https://docs.sbng.si/link/"&amp;K69,"odpri")</f>
        <v>odpri</v>
      </c>
    </row>
    <row r="70" customFormat="false" ht="23.85" hidden="false" customHeight="false" outlineLevel="0" collapsed="false">
      <c r="A70" s="6" t="n">
        <v>69</v>
      </c>
      <c r="B70" s="6" t="s">
        <v>38</v>
      </c>
      <c r="C70" s="4" t="s">
        <v>39</v>
      </c>
      <c r="D70" s="4" t="s">
        <v>40</v>
      </c>
      <c r="E70" s="4" t="s">
        <v>109</v>
      </c>
      <c r="F70" s="4" t="s">
        <v>121</v>
      </c>
      <c r="G70" s="4" t="s">
        <v>73</v>
      </c>
      <c r="H70" s="7" t="s">
        <v>44</v>
      </c>
      <c r="I70" s="8" t="n">
        <v>45432</v>
      </c>
      <c r="J70" s="9" t="n">
        <f aca="false">IF(I70="","",ROUND((Povzetek!$C$3-I70)/365.25,1))</f>
        <v>2.3</v>
      </c>
      <c r="K70" s="6" t="n">
        <v>1143</v>
      </c>
      <c r="L70" s="10" t="str">
        <f aca="false">HYPERLINK("https://docs.sbng.si/link/"&amp;K70,"odpri")</f>
        <v>odpri</v>
      </c>
    </row>
    <row r="71" customFormat="false" ht="23.85" hidden="false" customHeight="false" outlineLevel="0" collapsed="false">
      <c r="A71" s="6" t="n">
        <v>70</v>
      </c>
      <c r="B71" s="6" t="s">
        <v>38</v>
      </c>
      <c r="C71" s="4" t="s">
        <v>39</v>
      </c>
      <c r="D71" s="4" t="s">
        <v>40</v>
      </c>
      <c r="E71" s="4" t="s">
        <v>109</v>
      </c>
      <c r="F71" s="4" t="s">
        <v>122</v>
      </c>
      <c r="G71" s="4" t="s">
        <v>123</v>
      </c>
      <c r="H71" s="7" t="s">
        <v>44</v>
      </c>
      <c r="I71" s="8" t="n">
        <v>45432</v>
      </c>
      <c r="J71" s="9" t="n">
        <f aca="false">IF(I71="","",ROUND((Povzetek!$C$3-I71)/365.25,1))</f>
        <v>2.3</v>
      </c>
      <c r="K71" s="6" t="n">
        <v>1145</v>
      </c>
      <c r="L71" s="10" t="str">
        <f aca="false">HYPERLINK("https://docs.sbng.si/link/"&amp;K71,"odpri")</f>
        <v>odpri</v>
      </c>
    </row>
    <row r="72" customFormat="false" ht="15" hidden="false" customHeight="false" outlineLevel="0" collapsed="false">
      <c r="A72" s="6" t="n">
        <v>71</v>
      </c>
      <c r="B72" s="6" t="s">
        <v>38</v>
      </c>
      <c r="C72" s="4" t="s">
        <v>39</v>
      </c>
      <c r="D72" s="4" t="s">
        <v>40</v>
      </c>
      <c r="E72" s="4" t="s">
        <v>109</v>
      </c>
      <c r="F72" s="4" t="s">
        <v>124</v>
      </c>
      <c r="G72" s="4" t="s">
        <v>49</v>
      </c>
      <c r="H72" s="7" t="s">
        <v>44</v>
      </c>
      <c r="I72" s="8" t="n">
        <v>45432</v>
      </c>
      <c r="J72" s="9" t="n">
        <f aca="false">IF(I72="","",ROUND((Povzetek!$C$3-I72)/365.25,1))</f>
        <v>2.3</v>
      </c>
      <c r="K72" s="6" t="n">
        <v>1147</v>
      </c>
      <c r="L72" s="10" t="str">
        <f aca="false">HYPERLINK("https://docs.sbng.si/link/"&amp;K72,"odpri")</f>
        <v>odpri</v>
      </c>
    </row>
    <row r="73" customFormat="false" ht="15" hidden="false" customHeight="false" outlineLevel="0" collapsed="false">
      <c r="A73" s="6" t="n">
        <v>72</v>
      </c>
      <c r="B73" s="6" t="s">
        <v>38</v>
      </c>
      <c r="C73" s="4" t="s">
        <v>39</v>
      </c>
      <c r="D73" s="4" t="s">
        <v>40</v>
      </c>
      <c r="E73" s="4" t="s">
        <v>109</v>
      </c>
      <c r="F73" s="4" t="s">
        <v>125</v>
      </c>
      <c r="G73" s="4" t="s">
        <v>73</v>
      </c>
      <c r="H73" s="7" t="s">
        <v>44</v>
      </c>
      <c r="I73" s="8" t="n">
        <v>45432</v>
      </c>
      <c r="J73" s="9" t="n">
        <f aca="false">IF(I73="","",ROUND((Povzetek!$C$3-I73)/365.25,1))</f>
        <v>2.3</v>
      </c>
      <c r="K73" s="6" t="n">
        <v>1149</v>
      </c>
      <c r="L73" s="10" t="str">
        <f aca="false">HYPERLINK("https://docs.sbng.si/link/"&amp;K73,"odpri")</f>
        <v>odpri</v>
      </c>
    </row>
    <row r="74" customFormat="false" ht="15" hidden="false" customHeight="false" outlineLevel="0" collapsed="false">
      <c r="A74" s="6" t="n">
        <v>73</v>
      </c>
      <c r="B74" s="6" t="s">
        <v>38</v>
      </c>
      <c r="C74" s="4" t="s">
        <v>39</v>
      </c>
      <c r="D74" s="4" t="s">
        <v>40</v>
      </c>
      <c r="E74" s="4" t="s">
        <v>109</v>
      </c>
      <c r="F74" s="4" t="s">
        <v>77</v>
      </c>
      <c r="G74" s="4" t="s">
        <v>73</v>
      </c>
      <c r="H74" s="7" t="s">
        <v>44</v>
      </c>
      <c r="I74" s="8" t="n">
        <v>45432</v>
      </c>
      <c r="J74" s="9" t="n">
        <f aca="false">IF(I74="","",ROUND((Povzetek!$C$3-I74)/365.25,1))</f>
        <v>2.3</v>
      </c>
      <c r="K74" s="6" t="n">
        <v>1151</v>
      </c>
      <c r="L74" s="10" t="str">
        <f aca="false">HYPERLINK("https://docs.sbng.si/link/"&amp;K74,"odpri")</f>
        <v>odpri</v>
      </c>
    </row>
    <row r="75" customFormat="false" ht="15" hidden="false" customHeight="false" outlineLevel="0" collapsed="false">
      <c r="A75" s="6" t="n">
        <v>74</v>
      </c>
      <c r="B75" s="6" t="s">
        <v>38</v>
      </c>
      <c r="C75" s="4" t="s">
        <v>39</v>
      </c>
      <c r="D75" s="4" t="s">
        <v>40</v>
      </c>
      <c r="E75" s="4" t="s">
        <v>109</v>
      </c>
      <c r="F75" s="4" t="s">
        <v>126</v>
      </c>
      <c r="G75" s="4" t="s">
        <v>73</v>
      </c>
      <c r="H75" s="7" t="s">
        <v>44</v>
      </c>
      <c r="I75" s="8" t="n">
        <v>45432</v>
      </c>
      <c r="J75" s="9" t="n">
        <f aca="false">IF(I75="","",ROUND((Povzetek!$C$3-I75)/365.25,1))</f>
        <v>2.3</v>
      </c>
      <c r="K75" s="6" t="n">
        <v>1153</v>
      </c>
      <c r="L75" s="10" t="str">
        <f aca="false">HYPERLINK("https://docs.sbng.si/link/"&amp;K75,"odpri")</f>
        <v>odpri</v>
      </c>
    </row>
    <row r="76" customFormat="false" ht="15" hidden="false" customHeight="false" outlineLevel="0" collapsed="false">
      <c r="A76" s="6" t="n">
        <v>75</v>
      </c>
      <c r="B76" s="6" t="s">
        <v>38</v>
      </c>
      <c r="C76" s="4" t="s">
        <v>39</v>
      </c>
      <c r="D76" s="4" t="s">
        <v>40</v>
      </c>
      <c r="E76" s="4" t="s">
        <v>109</v>
      </c>
      <c r="F76" s="4" t="s">
        <v>127</v>
      </c>
      <c r="G76" s="4" t="s">
        <v>123</v>
      </c>
      <c r="H76" s="7" t="s">
        <v>44</v>
      </c>
      <c r="I76" s="8" t="n">
        <v>45432</v>
      </c>
      <c r="J76" s="9" t="n">
        <f aca="false">IF(I76="","",ROUND((Povzetek!$C$3-I76)/365.25,1))</f>
        <v>2.3</v>
      </c>
      <c r="K76" s="6" t="n">
        <v>1155</v>
      </c>
      <c r="L76" s="10" t="str">
        <f aca="false">HYPERLINK("https://docs.sbng.si/link/"&amp;K76,"odpri")</f>
        <v>odpri</v>
      </c>
    </row>
    <row r="77" customFormat="false" ht="15" hidden="false" customHeight="false" outlineLevel="0" collapsed="false">
      <c r="A77" s="6" t="n">
        <v>76</v>
      </c>
      <c r="B77" s="6" t="s">
        <v>38</v>
      </c>
      <c r="C77" s="4" t="s">
        <v>39</v>
      </c>
      <c r="D77" s="4" t="s">
        <v>40</v>
      </c>
      <c r="E77" s="4" t="s">
        <v>109</v>
      </c>
      <c r="F77" s="4" t="s">
        <v>128</v>
      </c>
      <c r="G77" s="4" t="s">
        <v>123</v>
      </c>
      <c r="H77" s="7" t="s">
        <v>44</v>
      </c>
      <c r="I77" s="8" t="n">
        <v>45432</v>
      </c>
      <c r="J77" s="9" t="n">
        <f aca="false">IF(I77="","",ROUND((Povzetek!$C$3-I77)/365.25,1))</f>
        <v>2.3</v>
      </c>
      <c r="K77" s="6" t="n">
        <v>1157</v>
      </c>
      <c r="L77" s="10" t="str">
        <f aca="false">HYPERLINK("https://docs.sbng.si/link/"&amp;K77,"odpri")</f>
        <v>odpri</v>
      </c>
    </row>
    <row r="78" customFormat="false" ht="15" hidden="false" customHeight="false" outlineLevel="0" collapsed="false">
      <c r="A78" s="6" t="n">
        <v>77</v>
      </c>
      <c r="B78" s="6" t="s">
        <v>38</v>
      </c>
      <c r="C78" s="4" t="s">
        <v>39</v>
      </c>
      <c r="D78" s="4" t="s">
        <v>40</v>
      </c>
      <c r="E78" s="4" t="s">
        <v>109</v>
      </c>
      <c r="F78" s="4" t="s">
        <v>129</v>
      </c>
      <c r="G78" s="4" t="s">
        <v>73</v>
      </c>
      <c r="H78" s="7" t="s">
        <v>44</v>
      </c>
      <c r="I78" s="8" t="n">
        <v>45432</v>
      </c>
      <c r="J78" s="9" t="n">
        <f aca="false">IF(I78="","",ROUND((Povzetek!$C$3-I78)/365.25,1))</f>
        <v>2.3</v>
      </c>
      <c r="K78" s="6" t="n">
        <v>1159</v>
      </c>
      <c r="L78" s="10" t="str">
        <f aca="false">HYPERLINK("https://docs.sbng.si/link/"&amp;K78,"odpri")</f>
        <v>odpri</v>
      </c>
    </row>
    <row r="79" customFormat="false" ht="15" hidden="false" customHeight="false" outlineLevel="0" collapsed="false">
      <c r="A79" s="6" t="n">
        <v>78</v>
      </c>
      <c r="B79" s="6" t="s">
        <v>38</v>
      </c>
      <c r="C79" s="4" t="s">
        <v>39</v>
      </c>
      <c r="D79" s="4" t="s">
        <v>40</v>
      </c>
      <c r="E79" s="4" t="s">
        <v>109</v>
      </c>
      <c r="F79" s="4" t="s">
        <v>130</v>
      </c>
      <c r="G79" s="4" t="s">
        <v>73</v>
      </c>
      <c r="H79" s="7" t="s">
        <v>44</v>
      </c>
      <c r="I79" s="8" t="n">
        <v>45432</v>
      </c>
      <c r="J79" s="9" t="n">
        <f aca="false">IF(I79="","",ROUND((Povzetek!$C$3-I79)/365.25,1))</f>
        <v>2.3</v>
      </c>
      <c r="K79" s="6" t="n">
        <v>1161</v>
      </c>
      <c r="L79" s="10" t="str">
        <f aca="false">HYPERLINK("https://docs.sbng.si/link/"&amp;K79,"odpri")</f>
        <v>odpri</v>
      </c>
    </row>
    <row r="80" customFormat="false" ht="15" hidden="false" customHeight="false" outlineLevel="0" collapsed="false">
      <c r="A80" s="6" t="n">
        <v>79</v>
      </c>
      <c r="B80" s="6" t="s">
        <v>38</v>
      </c>
      <c r="C80" s="4" t="s">
        <v>39</v>
      </c>
      <c r="D80" s="4" t="s">
        <v>40</v>
      </c>
      <c r="E80" s="4" t="s">
        <v>109</v>
      </c>
      <c r="F80" s="4" t="s">
        <v>131</v>
      </c>
      <c r="G80" s="4" t="s">
        <v>123</v>
      </c>
      <c r="H80" s="7" t="s">
        <v>44</v>
      </c>
      <c r="I80" s="8" t="n">
        <v>45432</v>
      </c>
      <c r="J80" s="9" t="n">
        <f aca="false">IF(I80="","",ROUND((Povzetek!$C$3-I80)/365.25,1))</f>
        <v>2.3</v>
      </c>
      <c r="K80" s="6" t="n">
        <v>1163</v>
      </c>
      <c r="L80" s="10" t="str">
        <f aca="false">HYPERLINK("https://docs.sbng.si/link/"&amp;K80,"odpri")</f>
        <v>odpri</v>
      </c>
    </row>
    <row r="81" customFormat="false" ht="15" hidden="false" customHeight="false" outlineLevel="0" collapsed="false">
      <c r="A81" s="6" t="n">
        <v>80</v>
      </c>
      <c r="B81" s="6" t="s">
        <v>38</v>
      </c>
      <c r="C81" s="4" t="s">
        <v>39</v>
      </c>
      <c r="D81" s="4" t="s">
        <v>40</v>
      </c>
      <c r="E81" s="4" t="s">
        <v>109</v>
      </c>
      <c r="F81" s="4" t="s">
        <v>132</v>
      </c>
      <c r="G81" s="4" t="s">
        <v>133</v>
      </c>
      <c r="H81" s="7" t="s">
        <v>44</v>
      </c>
      <c r="I81" s="8" t="n">
        <v>45432</v>
      </c>
      <c r="J81" s="9" t="n">
        <f aca="false">IF(I81="","",ROUND((Povzetek!$C$3-I81)/365.25,1))</f>
        <v>2.3</v>
      </c>
      <c r="K81" s="6" t="n">
        <v>1165</v>
      </c>
      <c r="L81" s="10" t="str">
        <f aca="false">HYPERLINK("https://docs.sbng.si/link/"&amp;K81,"odpri")</f>
        <v>odpri</v>
      </c>
    </row>
    <row r="82" customFormat="false" ht="15" hidden="false" customHeight="false" outlineLevel="0" collapsed="false">
      <c r="A82" s="6" t="n">
        <v>81</v>
      </c>
      <c r="B82" s="6" t="s">
        <v>38</v>
      </c>
      <c r="C82" s="4" t="s">
        <v>39</v>
      </c>
      <c r="D82" s="4" t="s">
        <v>40</v>
      </c>
      <c r="E82" s="4" t="s">
        <v>109</v>
      </c>
      <c r="F82" s="4" t="s">
        <v>134</v>
      </c>
      <c r="G82" s="4" t="s">
        <v>135</v>
      </c>
      <c r="H82" s="7" t="s">
        <v>44</v>
      </c>
      <c r="I82" s="8" t="n">
        <v>45432</v>
      </c>
      <c r="J82" s="9" t="n">
        <f aca="false">IF(I82="","",ROUND((Povzetek!$C$3-I82)/365.25,1))</f>
        <v>2.3</v>
      </c>
      <c r="K82" s="6" t="n">
        <v>1167</v>
      </c>
      <c r="L82" s="10" t="str">
        <f aca="false">HYPERLINK("https://docs.sbng.si/link/"&amp;K82,"odpri")</f>
        <v>odpri</v>
      </c>
    </row>
    <row r="83" customFormat="false" ht="15" hidden="false" customHeight="false" outlineLevel="0" collapsed="false">
      <c r="A83" s="6" t="n">
        <v>82</v>
      </c>
      <c r="B83" s="6" t="s">
        <v>38</v>
      </c>
      <c r="C83" s="4" t="s">
        <v>39</v>
      </c>
      <c r="D83" s="4" t="s">
        <v>40</v>
      </c>
      <c r="E83" s="4" t="s">
        <v>109</v>
      </c>
      <c r="F83" s="4" t="s">
        <v>136</v>
      </c>
      <c r="G83" s="4" t="s">
        <v>123</v>
      </c>
      <c r="H83" s="7" t="s">
        <v>44</v>
      </c>
      <c r="I83" s="8" t="n">
        <v>45432</v>
      </c>
      <c r="J83" s="9" t="n">
        <f aca="false">IF(I83="","",ROUND((Povzetek!$C$3-I83)/365.25,1))</f>
        <v>2.3</v>
      </c>
      <c r="K83" s="6" t="n">
        <v>1169</v>
      </c>
      <c r="L83" s="10" t="str">
        <f aca="false">HYPERLINK("https://docs.sbng.si/link/"&amp;K83,"odpri")</f>
        <v>odpri</v>
      </c>
    </row>
    <row r="84" customFormat="false" ht="15" hidden="false" customHeight="false" outlineLevel="0" collapsed="false">
      <c r="A84" s="6" t="n">
        <v>83</v>
      </c>
      <c r="B84" s="6" t="s">
        <v>38</v>
      </c>
      <c r="C84" s="4" t="s">
        <v>39</v>
      </c>
      <c r="D84" s="4" t="s">
        <v>40</v>
      </c>
      <c r="E84" s="4" t="s">
        <v>109</v>
      </c>
      <c r="F84" s="4" t="s">
        <v>137</v>
      </c>
      <c r="G84" s="4" t="s">
        <v>49</v>
      </c>
      <c r="H84" s="7" t="s">
        <v>44</v>
      </c>
      <c r="I84" s="8" t="n">
        <v>45432</v>
      </c>
      <c r="J84" s="9" t="n">
        <f aca="false">IF(I84="","",ROUND((Povzetek!$C$3-I84)/365.25,1))</f>
        <v>2.3</v>
      </c>
      <c r="K84" s="6" t="n">
        <v>1171</v>
      </c>
      <c r="L84" s="10" t="str">
        <f aca="false">HYPERLINK("https://docs.sbng.si/link/"&amp;K84,"odpri")</f>
        <v>odpri</v>
      </c>
    </row>
    <row r="85" customFormat="false" ht="15" hidden="false" customHeight="false" outlineLevel="0" collapsed="false">
      <c r="A85" s="6" t="n">
        <v>84</v>
      </c>
      <c r="B85" s="6" t="s">
        <v>38</v>
      </c>
      <c r="C85" s="4" t="s">
        <v>39</v>
      </c>
      <c r="D85" s="4" t="s">
        <v>40</v>
      </c>
      <c r="E85" s="4" t="s">
        <v>109</v>
      </c>
      <c r="F85" s="4" t="s">
        <v>138</v>
      </c>
      <c r="G85" s="4" t="s">
        <v>123</v>
      </c>
      <c r="H85" s="7" t="s">
        <v>44</v>
      </c>
      <c r="I85" s="8" t="n">
        <v>45432</v>
      </c>
      <c r="J85" s="9" t="n">
        <f aca="false">IF(I85="","",ROUND((Povzetek!$C$3-I85)/365.25,1))</f>
        <v>2.3</v>
      </c>
      <c r="K85" s="6" t="n">
        <v>1173</v>
      </c>
      <c r="L85" s="10" t="str">
        <f aca="false">HYPERLINK("https://docs.sbng.si/link/"&amp;K85,"odpri")</f>
        <v>odpri</v>
      </c>
    </row>
    <row r="86" customFormat="false" ht="23.85" hidden="false" customHeight="false" outlineLevel="0" collapsed="false">
      <c r="A86" s="6" t="n">
        <v>85</v>
      </c>
      <c r="B86" s="6" t="s">
        <v>38</v>
      </c>
      <c r="C86" s="4" t="s">
        <v>39</v>
      </c>
      <c r="D86" s="4" t="s">
        <v>40</v>
      </c>
      <c r="E86" s="4" t="s">
        <v>109</v>
      </c>
      <c r="F86" s="4" t="s">
        <v>139</v>
      </c>
      <c r="G86" s="4" t="s">
        <v>123</v>
      </c>
      <c r="H86" s="7" t="s">
        <v>44</v>
      </c>
      <c r="I86" s="8" t="n">
        <v>45432</v>
      </c>
      <c r="J86" s="9" t="n">
        <f aca="false">IF(I86="","",ROUND((Povzetek!$C$3-I86)/365.25,1))</f>
        <v>2.3</v>
      </c>
      <c r="K86" s="6" t="n">
        <v>1175</v>
      </c>
      <c r="L86" s="10" t="str">
        <f aca="false">HYPERLINK("https://docs.sbng.si/link/"&amp;K86,"odpri")</f>
        <v>odpri</v>
      </c>
    </row>
    <row r="87" customFormat="false" ht="15" hidden="false" customHeight="false" outlineLevel="0" collapsed="false">
      <c r="A87" s="6" t="n">
        <v>86</v>
      </c>
      <c r="B87" s="6" t="s">
        <v>38</v>
      </c>
      <c r="C87" s="4" t="s">
        <v>39</v>
      </c>
      <c r="D87" s="4" t="s">
        <v>40</v>
      </c>
      <c r="E87" s="4" t="s">
        <v>109</v>
      </c>
      <c r="F87" s="4" t="s">
        <v>140</v>
      </c>
      <c r="G87" s="4" t="s">
        <v>49</v>
      </c>
      <c r="H87" s="7" t="s">
        <v>44</v>
      </c>
      <c r="I87" s="8" t="n">
        <v>45432</v>
      </c>
      <c r="J87" s="9" t="n">
        <f aca="false">IF(I87="","",ROUND((Povzetek!$C$3-I87)/365.25,1))</f>
        <v>2.3</v>
      </c>
      <c r="K87" s="6" t="n">
        <v>1177</v>
      </c>
      <c r="L87" s="10" t="str">
        <f aca="false">HYPERLINK("https://docs.sbng.si/link/"&amp;K87,"odpri")</f>
        <v>odpri</v>
      </c>
    </row>
    <row r="88" customFormat="false" ht="15" hidden="false" customHeight="false" outlineLevel="0" collapsed="false">
      <c r="A88" s="6" t="n">
        <v>87</v>
      </c>
      <c r="B88" s="6" t="s">
        <v>38</v>
      </c>
      <c r="C88" s="4" t="s">
        <v>39</v>
      </c>
      <c r="D88" s="4" t="s">
        <v>40</v>
      </c>
      <c r="E88" s="4" t="s">
        <v>109</v>
      </c>
      <c r="F88" s="4" t="s">
        <v>141</v>
      </c>
      <c r="G88" s="4" t="s">
        <v>123</v>
      </c>
      <c r="H88" s="7" t="s">
        <v>44</v>
      </c>
      <c r="I88" s="8" t="n">
        <v>45771</v>
      </c>
      <c r="J88" s="9" t="n">
        <f aca="false">IF(I88="","",ROUND((Povzetek!$C$3-I88)/365.25,1))</f>
        <v>1.4</v>
      </c>
      <c r="K88" s="6" t="n">
        <v>1179</v>
      </c>
      <c r="L88" s="10" t="str">
        <f aca="false">HYPERLINK("https://docs.sbng.si/link/"&amp;K88,"odpri")</f>
        <v>odpri</v>
      </c>
    </row>
    <row r="89" customFormat="false" ht="15" hidden="false" customHeight="false" outlineLevel="0" collapsed="false">
      <c r="A89" s="6" t="n">
        <v>88</v>
      </c>
      <c r="B89" s="6" t="s">
        <v>38</v>
      </c>
      <c r="C89" s="4" t="s">
        <v>39</v>
      </c>
      <c r="D89" s="4" t="s">
        <v>40</v>
      </c>
      <c r="E89" s="4" t="s">
        <v>142</v>
      </c>
      <c r="F89" s="4" t="s">
        <v>143</v>
      </c>
      <c r="G89" s="4" t="s">
        <v>144</v>
      </c>
      <c r="H89" s="7" t="s">
        <v>145</v>
      </c>
      <c r="I89" s="8" t="n">
        <v>46140</v>
      </c>
      <c r="J89" s="9" t="n">
        <f aca="false">IF(I89="","",ROUND((Povzetek!$C$3-I89)/365.25,1))</f>
        <v>0.4</v>
      </c>
      <c r="K89" s="6" t="n">
        <v>1745</v>
      </c>
      <c r="L89" s="10" t="str">
        <f aca="false">HYPERLINK("https://docs.sbng.si/link/"&amp;K89,"odpri")</f>
        <v>odpri</v>
      </c>
    </row>
    <row r="90" customFormat="false" ht="23.85" hidden="false" customHeight="false" outlineLevel="0" collapsed="false">
      <c r="A90" s="6" t="n">
        <v>89</v>
      </c>
      <c r="B90" s="6" t="s">
        <v>38</v>
      </c>
      <c r="C90" s="4" t="s">
        <v>39</v>
      </c>
      <c r="D90" s="4" t="s">
        <v>40</v>
      </c>
      <c r="E90" s="4" t="s">
        <v>142</v>
      </c>
      <c r="F90" s="4" t="s">
        <v>146</v>
      </c>
      <c r="G90" s="4" t="s">
        <v>144</v>
      </c>
      <c r="H90" s="7" t="s">
        <v>145</v>
      </c>
      <c r="I90" s="8" t="n">
        <v>45624</v>
      </c>
      <c r="J90" s="9" t="n">
        <f aca="false">IF(I90="","",ROUND((Povzetek!$C$3-I90)/365.25,1))</f>
        <v>1.8</v>
      </c>
      <c r="K90" s="6" t="n">
        <v>1181</v>
      </c>
      <c r="L90" s="10" t="str">
        <f aca="false">HYPERLINK("https://docs.sbng.si/link/"&amp;K90,"odpri")</f>
        <v>odpri</v>
      </c>
    </row>
    <row r="91" customFormat="false" ht="15" hidden="false" customHeight="false" outlineLevel="0" collapsed="false">
      <c r="A91" s="6" t="n">
        <v>90</v>
      </c>
      <c r="B91" s="6" t="s">
        <v>38</v>
      </c>
      <c r="C91" s="4" t="s">
        <v>39</v>
      </c>
      <c r="D91" s="4" t="s">
        <v>40</v>
      </c>
      <c r="E91" s="4" t="s">
        <v>142</v>
      </c>
      <c r="F91" s="4" t="s">
        <v>147</v>
      </c>
      <c r="G91" s="4" t="s">
        <v>144</v>
      </c>
      <c r="H91" s="7" t="s">
        <v>145</v>
      </c>
      <c r="I91" s="8" t="n">
        <v>45624</v>
      </c>
      <c r="J91" s="9" t="n">
        <f aca="false">IF(I91="","",ROUND((Povzetek!$C$3-I91)/365.25,1))</f>
        <v>1.8</v>
      </c>
      <c r="K91" s="6" t="n">
        <v>1183</v>
      </c>
      <c r="L91" s="10" t="str">
        <f aca="false">HYPERLINK("https://docs.sbng.si/link/"&amp;K91,"odpri")</f>
        <v>odpri</v>
      </c>
    </row>
    <row r="92" customFormat="false" ht="15" hidden="false" customHeight="false" outlineLevel="0" collapsed="false">
      <c r="A92" s="6" t="n">
        <v>91</v>
      </c>
      <c r="B92" s="6" t="s">
        <v>38</v>
      </c>
      <c r="C92" s="4" t="s">
        <v>39</v>
      </c>
      <c r="D92" s="4" t="s">
        <v>40</v>
      </c>
      <c r="E92" s="4" t="s">
        <v>142</v>
      </c>
      <c r="F92" s="4" t="s">
        <v>148</v>
      </c>
      <c r="G92" s="4" t="s">
        <v>144</v>
      </c>
      <c r="H92" s="7" t="s">
        <v>145</v>
      </c>
      <c r="I92" s="8" t="n">
        <v>45624</v>
      </c>
      <c r="J92" s="9" t="n">
        <f aca="false">IF(I92="","",ROUND((Povzetek!$C$3-I92)/365.25,1))</f>
        <v>1.8</v>
      </c>
      <c r="K92" s="6" t="n">
        <v>1185</v>
      </c>
      <c r="L92" s="10" t="str">
        <f aca="false">HYPERLINK("https://docs.sbng.si/link/"&amp;K92,"odpri")</f>
        <v>odpri</v>
      </c>
    </row>
    <row r="93" customFormat="false" ht="15" hidden="false" customHeight="false" outlineLevel="0" collapsed="false">
      <c r="A93" s="6" t="n">
        <v>92</v>
      </c>
      <c r="B93" s="6" t="s">
        <v>38</v>
      </c>
      <c r="C93" s="4" t="s">
        <v>39</v>
      </c>
      <c r="D93" s="4" t="s">
        <v>40</v>
      </c>
      <c r="E93" s="4" t="s">
        <v>142</v>
      </c>
      <c r="F93" s="4" t="s">
        <v>149</v>
      </c>
      <c r="G93" s="4" t="s">
        <v>144</v>
      </c>
      <c r="H93" s="7" t="s">
        <v>145</v>
      </c>
      <c r="I93" s="8" t="n">
        <v>45624</v>
      </c>
      <c r="J93" s="9" t="n">
        <f aca="false">IF(I93="","",ROUND((Povzetek!$C$3-I93)/365.25,1))</f>
        <v>1.8</v>
      </c>
      <c r="K93" s="6" t="n">
        <v>1187</v>
      </c>
      <c r="L93" s="10" t="str">
        <f aca="false">HYPERLINK("https://docs.sbng.si/link/"&amp;K93,"odpri")</f>
        <v>odpri</v>
      </c>
    </row>
    <row r="94" customFormat="false" ht="15" hidden="false" customHeight="false" outlineLevel="0" collapsed="false">
      <c r="A94" s="6" t="n">
        <v>93</v>
      </c>
      <c r="B94" s="6" t="s">
        <v>38</v>
      </c>
      <c r="C94" s="4" t="s">
        <v>39</v>
      </c>
      <c r="D94" s="4" t="s">
        <v>40</v>
      </c>
      <c r="E94" s="4" t="s">
        <v>142</v>
      </c>
      <c r="F94" s="4" t="s">
        <v>150</v>
      </c>
      <c r="G94" s="4" t="s">
        <v>144</v>
      </c>
      <c r="H94" s="7" t="s">
        <v>145</v>
      </c>
      <c r="I94" s="8" t="n">
        <v>45624</v>
      </c>
      <c r="J94" s="9" t="n">
        <f aca="false">IF(I94="","",ROUND((Povzetek!$C$3-I94)/365.25,1))</f>
        <v>1.8</v>
      </c>
      <c r="K94" s="6" t="n">
        <v>1189</v>
      </c>
      <c r="L94" s="10" t="str">
        <f aca="false">HYPERLINK("https://docs.sbng.si/link/"&amp;K94,"odpri")</f>
        <v>odpri</v>
      </c>
    </row>
    <row r="95" customFormat="false" ht="15" hidden="false" customHeight="false" outlineLevel="0" collapsed="false">
      <c r="A95" s="6" t="n">
        <v>94</v>
      </c>
      <c r="B95" s="6" t="s">
        <v>38</v>
      </c>
      <c r="C95" s="4" t="s">
        <v>39</v>
      </c>
      <c r="D95" s="4" t="s">
        <v>40</v>
      </c>
      <c r="E95" s="4" t="s">
        <v>142</v>
      </c>
      <c r="F95" s="4" t="s">
        <v>151</v>
      </c>
      <c r="G95" s="4" t="s">
        <v>144</v>
      </c>
      <c r="H95" s="7" t="s">
        <v>145</v>
      </c>
      <c r="I95" s="8" t="n">
        <v>45624</v>
      </c>
      <c r="J95" s="9" t="n">
        <f aca="false">IF(I95="","",ROUND((Povzetek!$C$3-I95)/365.25,1))</f>
        <v>1.8</v>
      </c>
      <c r="K95" s="6" t="n">
        <v>1191</v>
      </c>
      <c r="L95" s="10" t="str">
        <f aca="false">HYPERLINK("https://docs.sbng.si/link/"&amp;K95,"odpri")</f>
        <v>odpri</v>
      </c>
    </row>
    <row r="96" customFormat="false" ht="15" hidden="false" customHeight="false" outlineLevel="0" collapsed="false">
      <c r="A96" s="6" t="n">
        <v>95</v>
      </c>
      <c r="B96" s="6" t="s">
        <v>38</v>
      </c>
      <c r="C96" s="4" t="s">
        <v>39</v>
      </c>
      <c r="D96" s="4" t="s">
        <v>40</v>
      </c>
      <c r="E96" s="4" t="s">
        <v>142</v>
      </c>
      <c r="F96" s="4" t="s">
        <v>152</v>
      </c>
      <c r="G96" s="4" t="s">
        <v>144</v>
      </c>
      <c r="H96" s="7" t="s">
        <v>145</v>
      </c>
      <c r="I96" s="8" t="n">
        <v>45624</v>
      </c>
      <c r="J96" s="9" t="n">
        <f aca="false">IF(I96="","",ROUND((Povzetek!$C$3-I96)/365.25,1))</f>
        <v>1.8</v>
      </c>
      <c r="K96" s="6" t="n">
        <v>1193</v>
      </c>
      <c r="L96" s="10" t="str">
        <f aca="false">HYPERLINK("https://docs.sbng.si/link/"&amp;K96,"odpri")</f>
        <v>odpri</v>
      </c>
    </row>
    <row r="97" customFormat="false" ht="15" hidden="false" customHeight="false" outlineLevel="0" collapsed="false">
      <c r="A97" s="6" t="n">
        <v>96</v>
      </c>
      <c r="B97" s="6" t="s">
        <v>38</v>
      </c>
      <c r="C97" s="4" t="s">
        <v>39</v>
      </c>
      <c r="D97" s="4" t="s">
        <v>40</v>
      </c>
      <c r="E97" s="4" t="s">
        <v>142</v>
      </c>
      <c r="F97" s="4" t="s">
        <v>153</v>
      </c>
      <c r="G97" s="4" t="s">
        <v>144</v>
      </c>
      <c r="H97" s="7" t="s">
        <v>145</v>
      </c>
      <c r="I97" s="8" t="n">
        <v>45624</v>
      </c>
      <c r="J97" s="9" t="n">
        <f aca="false">IF(I97="","",ROUND((Povzetek!$C$3-I97)/365.25,1))</f>
        <v>1.8</v>
      </c>
      <c r="K97" s="6" t="n">
        <v>1195</v>
      </c>
      <c r="L97" s="10" t="str">
        <f aca="false">HYPERLINK("https://docs.sbng.si/link/"&amp;K97,"odpri")</f>
        <v>odpri</v>
      </c>
    </row>
    <row r="98" customFormat="false" ht="23.85" hidden="false" customHeight="false" outlineLevel="0" collapsed="false">
      <c r="A98" s="6" t="n">
        <v>97</v>
      </c>
      <c r="B98" s="6" t="s">
        <v>38</v>
      </c>
      <c r="C98" s="4" t="s">
        <v>39</v>
      </c>
      <c r="D98" s="4" t="s">
        <v>40</v>
      </c>
      <c r="E98" s="4" t="s">
        <v>142</v>
      </c>
      <c r="F98" s="4" t="s">
        <v>154</v>
      </c>
      <c r="G98" s="4" t="s">
        <v>144</v>
      </c>
      <c r="H98" s="7" t="s">
        <v>145</v>
      </c>
      <c r="I98" s="8" t="n">
        <v>45950</v>
      </c>
      <c r="J98" s="9" t="n">
        <f aca="false">IF(I98="","",ROUND((Povzetek!$C$3-I98)/365.25,1))</f>
        <v>0.9</v>
      </c>
      <c r="K98" s="6" t="n">
        <v>1197</v>
      </c>
      <c r="L98" s="10" t="str">
        <f aca="false">HYPERLINK("https://docs.sbng.si/link/"&amp;K98,"odpri")</f>
        <v>odpri</v>
      </c>
    </row>
    <row r="99" customFormat="false" ht="23.85" hidden="false" customHeight="false" outlineLevel="0" collapsed="false">
      <c r="A99" s="6" t="n">
        <v>98</v>
      </c>
      <c r="B99" s="6" t="s">
        <v>38</v>
      </c>
      <c r="C99" s="4" t="s">
        <v>39</v>
      </c>
      <c r="D99" s="4" t="s">
        <v>40</v>
      </c>
      <c r="E99" s="4" t="s">
        <v>142</v>
      </c>
      <c r="F99" s="4" t="s">
        <v>155</v>
      </c>
      <c r="G99" s="4" t="s">
        <v>144</v>
      </c>
      <c r="H99" s="7" t="s">
        <v>145</v>
      </c>
      <c r="I99" s="8" t="n">
        <v>45624</v>
      </c>
      <c r="J99" s="9" t="n">
        <f aca="false">IF(I99="","",ROUND((Povzetek!$C$3-I99)/365.25,1))</f>
        <v>1.8</v>
      </c>
      <c r="K99" s="6" t="n">
        <v>1199</v>
      </c>
      <c r="L99" s="10" t="str">
        <f aca="false">HYPERLINK("https://docs.sbng.si/link/"&amp;K99,"odpri")</f>
        <v>odpri</v>
      </c>
    </row>
    <row r="100" customFormat="false" ht="15" hidden="false" customHeight="false" outlineLevel="0" collapsed="false">
      <c r="A100" s="6" t="n">
        <v>99</v>
      </c>
      <c r="B100" s="6" t="s">
        <v>38</v>
      </c>
      <c r="C100" s="4" t="s">
        <v>39</v>
      </c>
      <c r="D100" s="4" t="s">
        <v>40</v>
      </c>
      <c r="E100" s="4" t="s">
        <v>142</v>
      </c>
      <c r="F100" s="4" t="s">
        <v>156</v>
      </c>
      <c r="G100" s="4" t="s">
        <v>144</v>
      </c>
      <c r="H100" s="7" t="s">
        <v>145</v>
      </c>
      <c r="I100" s="8" t="n">
        <v>45624</v>
      </c>
      <c r="J100" s="9" t="n">
        <f aca="false">IF(I100="","",ROUND((Povzetek!$C$3-I100)/365.25,1))</f>
        <v>1.8</v>
      </c>
      <c r="K100" s="6" t="n">
        <v>1201</v>
      </c>
      <c r="L100" s="10" t="str">
        <f aca="false">HYPERLINK("https://docs.sbng.si/link/"&amp;K100,"odpri")</f>
        <v>odpri</v>
      </c>
    </row>
    <row r="101" customFormat="false" ht="15" hidden="false" customHeight="false" outlineLevel="0" collapsed="false">
      <c r="A101" s="6" t="n">
        <v>100</v>
      </c>
      <c r="B101" s="6" t="s">
        <v>38</v>
      </c>
      <c r="C101" s="4" t="s">
        <v>39</v>
      </c>
      <c r="D101" s="4" t="s">
        <v>40</v>
      </c>
      <c r="E101" s="4" t="s">
        <v>142</v>
      </c>
      <c r="F101" s="4" t="s">
        <v>157</v>
      </c>
      <c r="G101" s="4" t="s">
        <v>144</v>
      </c>
      <c r="H101" s="7" t="s">
        <v>145</v>
      </c>
      <c r="I101" s="8" t="n">
        <v>45624</v>
      </c>
      <c r="J101" s="9" t="n">
        <f aca="false">IF(I101="","",ROUND((Povzetek!$C$3-I101)/365.25,1))</f>
        <v>1.8</v>
      </c>
      <c r="K101" s="6" t="n">
        <v>1203</v>
      </c>
      <c r="L101" s="10" t="str">
        <f aca="false">HYPERLINK("https://docs.sbng.si/link/"&amp;K101,"odpri")</f>
        <v>odpri</v>
      </c>
    </row>
    <row r="102" customFormat="false" ht="15" hidden="false" customHeight="false" outlineLevel="0" collapsed="false">
      <c r="A102" s="6" t="n">
        <v>101</v>
      </c>
      <c r="B102" s="6" t="s">
        <v>38</v>
      </c>
      <c r="C102" s="4" t="s">
        <v>39</v>
      </c>
      <c r="D102" s="4" t="s">
        <v>40</v>
      </c>
      <c r="E102" s="4" t="s">
        <v>142</v>
      </c>
      <c r="F102" s="4" t="s">
        <v>110</v>
      </c>
      <c r="G102" s="4" t="s">
        <v>144</v>
      </c>
      <c r="H102" s="7" t="s">
        <v>145</v>
      </c>
      <c r="I102" s="8" t="n">
        <v>45950</v>
      </c>
      <c r="J102" s="9" t="n">
        <f aca="false">IF(I102="","",ROUND((Povzetek!$C$3-I102)/365.25,1))</f>
        <v>0.9</v>
      </c>
      <c r="K102" s="6" t="n">
        <v>1205</v>
      </c>
      <c r="L102" s="10" t="str">
        <f aca="false">HYPERLINK("https://docs.sbng.si/link/"&amp;K102,"odpri")</f>
        <v>odpri</v>
      </c>
    </row>
    <row r="103" customFormat="false" ht="15" hidden="false" customHeight="false" outlineLevel="0" collapsed="false">
      <c r="A103" s="6" t="n">
        <v>102</v>
      </c>
      <c r="B103" s="6" t="s">
        <v>38</v>
      </c>
      <c r="C103" s="4" t="s">
        <v>39</v>
      </c>
      <c r="D103" s="4" t="s">
        <v>40</v>
      </c>
      <c r="E103" s="4" t="s">
        <v>142</v>
      </c>
      <c r="F103" s="4" t="s">
        <v>158</v>
      </c>
      <c r="G103" s="4" t="s">
        <v>144</v>
      </c>
      <c r="H103" s="7" t="s">
        <v>145</v>
      </c>
      <c r="I103" s="8" t="n">
        <v>45624</v>
      </c>
      <c r="J103" s="9" t="n">
        <f aca="false">IF(I103="","",ROUND((Povzetek!$C$3-I103)/365.25,1))</f>
        <v>1.8</v>
      </c>
      <c r="K103" s="6" t="n">
        <v>1207</v>
      </c>
      <c r="L103" s="10" t="str">
        <f aca="false">HYPERLINK("https://docs.sbng.si/link/"&amp;K103,"odpri")</f>
        <v>odpri</v>
      </c>
    </row>
    <row r="104" customFormat="false" ht="23.85" hidden="false" customHeight="false" outlineLevel="0" collapsed="false">
      <c r="A104" s="6" t="n">
        <v>103</v>
      </c>
      <c r="B104" s="6" t="s">
        <v>38</v>
      </c>
      <c r="C104" s="4" t="s">
        <v>39</v>
      </c>
      <c r="D104" s="4" t="s">
        <v>40</v>
      </c>
      <c r="E104" s="4" t="s">
        <v>142</v>
      </c>
      <c r="F104" s="4" t="s">
        <v>159</v>
      </c>
      <c r="G104" s="4" t="s">
        <v>144</v>
      </c>
      <c r="H104" s="7" t="s">
        <v>145</v>
      </c>
      <c r="I104" s="8" t="n">
        <v>45624</v>
      </c>
      <c r="J104" s="9" t="n">
        <f aca="false">IF(I104="","",ROUND((Povzetek!$C$3-I104)/365.25,1))</f>
        <v>1.8</v>
      </c>
      <c r="K104" s="6" t="n">
        <v>1209</v>
      </c>
      <c r="L104" s="10" t="str">
        <f aca="false">HYPERLINK("https://docs.sbng.si/link/"&amp;K104,"odpri")</f>
        <v>odpri</v>
      </c>
    </row>
    <row r="105" customFormat="false" ht="15" hidden="false" customHeight="false" outlineLevel="0" collapsed="false">
      <c r="A105" s="6" t="n">
        <v>104</v>
      </c>
      <c r="B105" s="6" t="s">
        <v>38</v>
      </c>
      <c r="C105" s="4" t="s">
        <v>39</v>
      </c>
      <c r="D105" s="4" t="s">
        <v>40</v>
      </c>
      <c r="E105" s="4" t="s">
        <v>142</v>
      </c>
      <c r="F105" s="4" t="s">
        <v>160</v>
      </c>
      <c r="G105" s="4" t="s">
        <v>144</v>
      </c>
      <c r="H105" s="7" t="s">
        <v>145</v>
      </c>
      <c r="I105" s="8" t="n">
        <v>45624</v>
      </c>
      <c r="J105" s="9" t="n">
        <f aca="false">IF(I105="","",ROUND((Povzetek!$C$3-I105)/365.25,1))</f>
        <v>1.8</v>
      </c>
      <c r="K105" s="6" t="n">
        <v>1211</v>
      </c>
      <c r="L105" s="10" t="str">
        <f aca="false">HYPERLINK("https://docs.sbng.si/link/"&amp;K105,"odpri")</f>
        <v>odpri</v>
      </c>
    </row>
    <row r="106" customFormat="false" ht="15" hidden="false" customHeight="false" outlineLevel="0" collapsed="false">
      <c r="A106" s="6" t="n">
        <v>105</v>
      </c>
      <c r="B106" s="6" t="s">
        <v>38</v>
      </c>
      <c r="C106" s="4" t="s">
        <v>39</v>
      </c>
      <c r="D106" s="4" t="s">
        <v>40</v>
      </c>
      <c r="E106" s="4" t="s">
        <v>142</v>
      </c>
      <c r="F106" s="4" t="s">
        <v>161</v>
      </c>
      <c r="G106" s="4" t="s">
        <v>144</v>
      </c>
      <c r="H106" s="7" t="s">
        <v>145</v>
      </c>
      <c r="I106" s="8" t="n">
        <v>45624</v>
      </c>
      <c r="J106" s="9" t="n">
        <f aca="false">IF(I106="","",ROUND((Povzetek!$C$3-I106)/365.25,1))</f>
        <v>1.8</v>
      </c>
      <c r="K106" s="6" t="n">
        <v>1213</v>
      </c>
      <c r="L106" s="10" t="str">
        <f aca="false">HYPERLINK("https://docs.sbng.si/link/"&amp;K106,"odpri")</f>
        <v>odpri</v>
      </c>
    </row>
    <row r="107" customFormat="false" ht="15" hidden="false" customHeight="false" outlineLevel="0" collapsed="false">
      <c r="A107" s="6" t="n">
        <v>106</v>
      </c>
      <c r="B107" s="6" t="s">
        <v>38</v>
      </c>
      <c r="C107" s="4" t="s">
        <v>39</v>
      </c>
      <c r="D107" s="4" t="s">
        <v>40</v>
      </c>
      <c r="E107" s="4" t="s">
        <v>142</v>
      </c>
      <c r="F107" s="4" t="s">
        <v>162</v>
      </c>
      <c r="G107" s="4" t="s">
        <v>144</v>
      </c>
      <c r="H107" s="7" t="s">
        <v>145</v>
      </c>
      <c r="I107" s="8" t="n">
        <v>45624</v>
      </c>
      <c r="J107" s="9" t="n">
        <f aca="false">IF(I107="","",ROUND((Povzetek!$C$3-I107)/365.25,1))</f>
        <v>1.8</v>
      </c>
      <c r="K107" s="6" t="n">
        <v>1215</v>
      </c>
      <c r="L107" s="10" t="str">
        <f aca="false">HYPERLINK("https://docs.sbng.si/link/"&amp;K107,"odpri")</f>
        <v>odpri</v>
      </c>
    </row>
    <row r="108" customFormat="false" ht="15" hidden="false" customHeight="false" outlineLevel="0" collapsed="false">
      <c r="A108" s="6" t="n">
        <v>107</v>
      </c>
      <c r="B108" s="6" t="s">
        <v>38</v>
      </c>
      <c r="C108" s="4" t="s">
        <v>39</v>
      </c>
      <c r="D108" s="4" t="s">
        <v>40</v>
      </c>
      <c r="E108" s="4" t="s">
        <v>142</v>
      </c>
      <c r="F108" s="4" t="s">
        <v>163</v>
      </c>
      <c r="G108" s="4" t="s">
        <v>144</v>
      </c>
      <c r="H108" s="7" t="s">
        <v>145</v>
      </c>
      <c r="I108" s="8" t="n">
        <v>45772</v>
      </c>
      <c r="J108" s="9" t="n">
        <f aca="false">IF(I108="","",ROUND((Povzetek!$C$3-I108)/365.25,1))</f>
        <v>1.4</v>
      </c>
      <c r="K108" s="6" t="n">
        <v>1217</v>
      </c>
      <c r="L108" s="10" t="str">
        <f aca="false">HYPERLINK("https://docs.sbng.si/link/"&amp;K108,"odpri")</f>
        <v>odpri</v>
      </c>
    </row>
    <row r="109" customFormat="false" ht="15" hidden="false" customHeight="false" outlineLevel="0" collapsed="false">
      <c r="A109" s="6" t="n">
        <v>108</v>
      </c>
      <c r="B109" s="6" t="s">
        <v>38</v>
      </c>
      <c r="C109" s="4" t="s">
        <v>39</v>
      </c>
      <c r="D109" s="4" t="s">
        <v>40</v>
      </c>
      <c r="E109" s="4" t="s">
        <v>142</v>
      </c>
      <c r="F109" s="4" t="s">
        <v>164</v>
      </c>
      <c r="G109" s="4" t="s">
        <v>144</v>
      </c>
      <c r="H109" s="7" t="s">
        <v>145</v>
      </c>
      <c r="I109" s="8" t="n">
        <v>45624</v>
      </c>
      <c r="J109" s="9" t="n">
        <f aca="false">IF(I109="","",ROUND((Povzetek!$C$3-I109)/365.25,1))</f>
        <v>1.8</v>
      </c>
      <c r="K109" s="6" t="n">
        <v>1219</v>
      </c>
      <c r="L109" s="10" t="str">
        <f aca="false">HYPERLINK("https://docs.sbng.si/link/"&amp;K109,"odpri")</f>
        <v>odpri</v>
      </c>
    </row>
    <row r="110" customFormat="false" ht="15" hidden="false" customHeight="false" outlineLevel="0" collapsed="false">
      <c r="A110" s="6" t="n">
        <v>109</v>
      </c>
      <c r="B110" s="6" t="s">
        <v>38</v>
      </c>
      <c r="C110" s="4" t="s">
        <v>39</v>
      </c>
      <c r="D110" s="4" t="s">
        <v>40</v>
      </c>
      <c r="E110" s="4" t="s">
        <v>142</v>
      </c>
      <c r="F110" s="4" t="s">
        <v>165</v>
      </c>
      <c r="G110" s="4" t="s">
        <v>144</v>
      </c>
      <c r="H110" s="7" t="s">
        <v>145</v>
      </c>
      <c r="I110" s="8" t="n">
        <v>45624</v>
      </c>
      <c r="J110" s="9" t="n">
        <f aca="false">IF(I110="","",ROUND((Povzetek!$C$3-I110)/365.25,1))</f>
        <v>1.8</v>
      </c>
      <c r="K110" s="6" t="n">
        <v>1221</v>
      </c>
      <c r="L110" s="10" t="str">
        <f aca="false">HYPERLINK("https://docs.sbng.si/link/"&amp;K110,"odpri")</f>
        <v>odpri</v>
      </c>
    </row>
    <row r="111" customFormat="false" ht="15" hidden="false" customHeight="false" outlineLevel="0" collapsed="false">
      <c r="A111" s="6" t="n">
        <v>110</v>
      </c>
      <c r="B111" s="6" t="s">
        <v>38</v>
      </c>
      <c r="C111" s="4" t="s">
        <v>39</v>
      </c>
      <c r="D111" s="4" t="s">
        <v>40</v>
      </c>
      <c r="E111" s="4" t="s">
        <v>142</v>
      </c>
      <c r="F111" s="4" t="s">
        <v>166</v>
      </c>
      <c r="G111" s="4" t="s">
        <v>144</v>
      </c>
      <c r="H111" s="7" t="s">
        <v>145</v>
      </c>
      <c r="I111" s="8" t="n">
        <v>45631</v>
      </c>
      <c r="J111" s="9" t="n">
        <f aca="false">IF(I111="","",ROUND((Povzetek!$C$3-I111)/365.25,1))</f>
        <v>1.8</v>
      </c>
      <c r="K111" s="6" t="n">
        <v>1223</v>
      </c>
      <c r="L111" s="10" t="str">
        <f aca="false">HYPERLINK("https://docs.sbng.si/link/"&amp;K111,"odpri")</f>
        <v>odpri</v>
      </c>
    </row>
    <row r="112" customFormat="false" ht="23.85" hidden="false" customHeight="false" outlineLevel="0" collapsed="false">
      <c r="A112" s="6" t="n">
        <v>111</v>
      </c>
      <c r="B112" s="6" t="s">
        <v>38</v>
      </c>
      <c r="C112" s="4" t="s">
        <v>39</v>
      </c>
      <c r="D112" s="4" t="s">
        <v>40</v>
      </c>
      <c r="E112" s="4" t="s">
        <v>142</v>
      </c>
      <c r="F112" s="4" t="s">
        <v>167</v>
      </c>
      <c r="G112" s="4" t="s">
        <v>144</v>
      </c>
      <c r="H112" s="7" t="s">
        <v>145</v>
      </c>
      <c r="I112" s="8" t="n">
        <v>45624</v>
      </c>
      <c r="J112" s="9" t="n">
        <f aca="false">IF(I112="","",ROUND((Povzetek!$C$3-I112)/365.25,1))</f>
        <v>1.8</v>
      </c>
      <c r="K112" s="6" t="n">
        <v>1225</v>
      </c>
      <c r="L112" s="10" t="str">
        <f aca="false">HYPERLINK("https://docs.sbng.si/link/"&amp;K112,"odpri")</f>
        <v>odpri</v>
      </c>
    </row>
    <row r="113" customFormat="false" ht="15" hidden="false" customHeight="false" outlineLevel="0" collapsed="false">
      <c r="A113" s="6" t="n">
        <v>112</v>
      </c>
      <c r="B113" s="6" t="s">
        <v>38</v>
      </c>
      <c r="C113" s="4" t="s">
        <v>39</v>
      </c>
      <c r="D113" s="4" t="s">
        <v>40</v>
      </c>
      <c r="E113" s="4" t="s">
        <v>142</v>
      </c>
      <c r="F113" s="4" t="s">
        <v>168</v>
      </c>
      <c r="G113" s="4" t="s">
        <v>144</v>
      </c>
      <c r="H113" s="7" t="s">
        <v>145</v>
      </c>
      <c r="I113" s="8" t="n">
        <v>45624</v>
      </c>
      <c r="J113" s="9" t="n">
        <f aca="false">IF(I113="","",ROUND((Povzetek!$C$3-I113)/365.25,1))</f>
        <v>1.8</v>
      </c>
      <c r="K113" s="6" t="n">
        <v>1227</v>
      </c>
      <c r="L113" s="10" t="str">
        <f aca="false">HYPERLINK("https://docs.sbng.si/link/"&amp;K113,"odpri")</f>
        <v>odpri</v>
      </c>
    </row>
    <row r="114" customFormat="false" ht="15" hidden="false" customHeight="false" outlineLevel="0" collapsed="false">
      <c r="A114" s="6" t="n">
        <v>113</v>
      </c>
      <c r="B114" s="6" t="s">
        <v>38</v>
      </c>
      <c r="C114" s="4" t="s">
        <v>39</v>
      </c>
      <c r="D114" s="4" t="s">
        <v>40</v>
      </c>
      <c r="E114" s="4" t="s">
        <v>142</v>
      </c>
      <c r="F114" s="4" t="s">
        <v>169</v>
      </c>
      <c r="G114" s="4" t="s">
        <v>144</v>
      </c>
      <c r="H114" s="7" t="s">
        <v>145</v>
      </c>
      <c r="I114" s="8" t="n">
        <v>45624</v>
      </c>
      <c r="J114" s="9" t="n">
        <f aca="false">IF(I114="","",ROUND((Povzetek!$C$3-I114)/365.25,1))</f>
        <v>1.8</v>
      </c>
      <c r="K114" s="6" t="n">
        <v>1229</v>
      </c>
      <c r="L114" s="10" t="str">
        <f aca="false">HYPERLINK("https://docs.sbng.si/link/"&amp;K114,"odpri")</f>
        <v>odpri</v>
      </c>
    </row>
    <row r="115" customFormat="false" ht="15" hidden="false" customHeight="false" outlineLevel="0" collapsed="false">
      <c r="A115" s="6" t="n">
        <v>114</v>
      </c>
      <c r="B115" s="6" t="s">
        <v>38</v>
      </c>
      <c r="C115" s="4" t="s">
        <v>39</v>
      </c>
      <c r="D115" s="4" t="s">
        <v>40</v>
      </c>
      <c r="E115" s="4" t="s">
        <v>142</v>
      </c>
      <c r="F115" s="4" t="s">
        <v>170</v>
      </c>
      <c r="G115" s="4" t="s">
        <v>144</v>
      </c>
      <c r="H115" s="7" t="s">
        <v>145</v>
      </c>
      <c r="I115" s="8" t="n">
        <v>45624</v>
      </c>
      <c r="J115" s="9" t="n">
        <f aca="false">IF(I115="","",ROUND((Povzetek!$C$3-I115)/365.25,1))</f>
        <v>1.8</v>
      </c>
      <c r="K115" s="6" t="n">
        <v>1231</v>
      </c>
      <c r="L115" s="10" t="str">
        <f aca="false">HYPERLINK("https://docs.sbng.si/link/"&amp;K115,"odpri")</f>
        <v>odpri</v>
      </c>
    </row>
    <row r="116" customFormat="false" ht="15" hidden="false" customHeight="false" outlineLevel="0" collapsed="false">
      <c r="A116" s="6" t="n">
        <v>115</v>
      </c>
      <c r="B116" s="6" t="s">
        <v>38</v>
      </c>
      <c r="C116" s="4" t="s">
        <v>39</v>
      </c>
      <c r="D116" s="4" t="s">
        <v>40</v>
      </c>
      <c r="E116" s="4" t="s">
        <v>142</v>
      </c>
      <c r="F116" s="4" t="s">
        <v>171</v>
      </c>
      <c r="G116" s="4" t="s">
        <v>144</v>
      </c>
      <c r="H116" s="7" t="s">
        <v>145</v>
      </c>
      <c r="I116" s="8" t="n">
        <v>45624</v>
      </c>
      <c r="J116" s="9" t="n">
        <f aca="false">IF(I116="","",ROUND((Povzetek!$C$3-I116)/365.25,1))</f>
        <v>1.8</v>
      </c>
      <c r="K116" s="6" t="n">
        <v>1233</v>
      </c>
      <c r="L116" s="10" t="str">
        <f aca="false">HYPERLINK("https://docs.sbng.si/link/"&amp;K116,"odpri")</f>
        <v>odpri</v>
      </c>
    </row>
    <row r="117" customFormat="false" ht="15" hidden="false" customHeight="false" outlineLevel="0" collapsed="false">
      <c r="A117" s="6" t="n">
        <v>116</v>
      </c>
      <c r="B117" s="6" t="s">
        <v>38</v>
      </c>
      <c r="C117" s="4" t="s">
        <v>39</v>
      </c>
      <c r="D117" s="4" t="s">
        <v>40</v>
      </c>
      <c r="E117" s="4" t="s">
        <v>142</v>
      </c>
      <c r="F117" s="4" t="s">
        <v>172</v>
      </c>
      <c r="G117" s="4" t="s">
        <v>144</v>
      </c>
      <c r="H117" s="7" t="s">
        <v>145</v>
      </c>
      <c r="I117" s="8" t="n">
        <v>45624</v>
      </c>
      <c r="J117" s="9" t="n">
        <f aca="false">IF(I117="","",ROUND((Povzetek!$C$3-I117)/365.25,1))</f>
        <v>1.8</v>
      </c>
      <c r="K117" s="6" t="n">
        <v>1235</v>
      </c>
      <c r="L117" s="10" t="str">
        <f aca="false">HYPERLINK("https://docs.sbng.si/link/"&amp;K117,"odpri")</f>
        <v>odpri</v>
      </c>
    </row>
    <row r="118" customFormat="false" ht="23.85" hidden="false" customHeight="false" outlineLevel="0" collapsed="false">
      <c r="A118" s="6" t="n">
        <v>117</v>
      </c>
      <c r="B118" s="6" t="s">
        <v>38</v>
      </c>
      <c r="C118" s="4" t="s">
        <v>39</v>
      </c>
      <c r="D118" s="4" t="s">
        <v>40</v>
      </c>
      <c r="E118" s="4" t="s">
        <v>142</v>
      </c>
      <c r="F118" s="4" t="s">
        <v>173</v>
      </c>
      <c r="G118" s="4" t="s">
        <v>144</v>
      </c>
      <c r="H118" s="7" t="s">
        <v>145</v>
      </c>
      <c r="I118" s="8" t="n">
        <v>45624</v>
      </c>
      <c r="J118" s="9" t="n">
        <f aca="false">IF(I118="","",ROUND((Povzetek!$C$3-I118)/365.25,1))</f>
        <v>1.8</v>
      </c>
      <c r="K118" s="6" t="n">
        <v>1237</v>
      </c>
      <c r="L118" s="10" t="str">
        <f aca="false">HYPERLINK("https://docs.sbng.si/link/"&amp;K118,"odpri")</f>
        <v>odpri</v>
      </c>
    </row>
    <row r="119" customFormat="false" ht="23.85" hidden="false" customHeight="false" outlineLevel="0" collapsed="false">
      <c r="A119" s="6" t="n">
        <v>118</v>
      </c>
      <c r="B119" s="6" t="s">
        <v>38</v>
      </c>
      <c r="C119" s="4" t="s">
        <v>39</v>
      </c>
      <c r="D119" s="4" t="s">
        <v>40</v>
      </c>
      <c r="E119" s="4" t="s">
        <v>142</v>
      </c>
      <c r="F119" s="4" t="s">
        <v>174</v>
      </c>
      <c r="G119" s="4" t="s">
        <v>144</v>
      </c>
      <c r="H119" s="7" t="s">
        <v>145</v>
      </c>
      <c r="I119" s="8" t="n">
        <v>45650</v>
      </c>
      <c r="J119" s="9" t="n">
        <f aca="false">IF(I119="","",ROUND((Povzetek!$C$3-I119)/365.25,1))</f>
        <v>1.7</v>
      </c>
      <c r="K119" s="6" t="n">
        <v>1779</v>
      </c>
      <c r="L119" s="10" t="str">
        <f aca="false">HYPERLINK("https://docs.sbng.si/link/"&amp;K119,"odpri")</f>
        <v>odpri</v>
      </c>
    </row>
    <row r="120" customFormat="false" ht="15" hidden="false" customHeight="false" outlineLevel="0" collapsed="false">
      <c r="A120" s="6" t="n">
        <v>119</v>
      </c>
      <c r="B120" s="6" t="s">
        <v>38</v>
      </c>
      <c r="C120" s="4" t="s">
        <v>39</v>
      </c>
      <c r="D120" s="4" t="s">
        <v>40</v>
      </c>
      <c r="E120" s="4" t="s">
        <v>142</v>
      </c>
      <c r="F120" s="4" t="s">
        <v>175</v>
      </c>
      <c r="G120" s="4" t="s">
        <v>144</v>
      </c>
      <c r="H120" s="7" t="s">
        <v>145</v>
      </c>
      <c r="I120" s="8" t="n">
        <v>46001</v>
      </c>
      <c r="J120" s="9" t="n">
        <f aca="false">IF(I120="","",ROUND((Povzetek!$C$3-I120)/365.25,1))</f>
        <v>0.8</v>
      </c>
      <c r="K120" s="6" t="n">
        <v>1821</v>
      </c>
      <c r="L120" s="10" t="str">
        <f aca="false">HYPERLINK("https://docs.sbng.si/link/"&amp;K120,"odpri")</f>
        <v>odpri</v>
      </c>
    </row>
    <row r="121" customFormat="false" ht="15" hidden="false" customHeight="false" outlineLevel="0" collapsed="false">
      <c r="A121" s="6" t="n">
        <v>120</v>
      </c>
      <c r="B121" s="6" t="s">
        <v>38</v>
      </c>
      <c r="C121" s="4" t="s">
        <v>39</v>
      </c>
      <c r="D121" s="4" t="s">
        <v>40</v>
      </c>
      <c r="E121" s="4" t="s">
        <v>142</v>
      </c>
      <c r="F121" s="4" t="s">
        <v>176</v>
      </c>
      <c r="G121" s="4" t="s">
        <v>144</v>
      </c>
      <c r="H121" s="7" t="s">
        <v>145</v>
      </c>
      <c r="I121" s="8" t="n">
        <v>45873</v>
      </c>
      <c r="J121" s="9" t="n">
        <f aca="false">IF(I121="","",ROUND((Povzetek!$C$3-I121)/365.25,1))</f>
        <v>1.1</v>
      </c>
      <c r="K121" s="6" t="n">
        <v>1937</v>
      </c>
      <c r="L121" s="10" t="str">
        <f aca="false">HYPERLINK("https://docs.sbng.si/link/"&amp;K121,"odpri")</f>
        <v>odpri</v>
      </c>
    </row>
    <row r="122" customFormat="false" ht="15" hidden="false" customHeight="false" outlineLevel="0" collapsed="false">
      <c r="A122" s="6" t="n">
        <v>121</v>
      </c>
      <c r="B122" s="6" t="s">
        <v>38</v>
      </c>
      <c r="C122" s="4" t="s">
        <v>39</v>
      </c>
      <c r="D122" s="4" t="s">
        <v>40</v>
      </c>
      <c r="E122" s="4" t="s">
        <v>142</v>
      </c>
      <c r="F122" s="4" t="s">
        <v>177</v>
      </c>
      <c r="G122" s="4" t="s">
        <v>144</v>
      </c>
      <c r="H122" s="7" t="s">
        <v>145</v>
      </c>
      <c r="I122" s="8" t="n">
        <v>46030</v>
      </c>
      <c r="J122" s="9" t="n">
        <f aca="false">IF(I122="","",ROUND((Povzetek!$C$3-I122)/365.25,1))</f>
        <v>0.7</v>
      </c>
      <c r="K122" s="6" t="n">
        <v>2027</v>
      </c>
      <c r="L122" s="10" t="str">
        <f aca="false">HYPERLINK("https://docs.sbng.si/link/"&amp;K122,"odpri")</f>
        <v>odpri</v>
      </c>
    </row>
    <row r="123" customFormat="false" ht="15" hidden="false" customHeight="false" outlineLevel="0" collapsed="false">
      <c r="A123" s="6" t="n">
        <v>122</v>
      </c>
      <c r="B123" s="6" t="s">
        <v>38</v>
      </c>
      <c r="C123" s="4" t="s">
        <v>39</v>
      </c>
      <c r="D123" s="4" t="s">
        <v>40</v>
      </c>
      <c r="E123" s="4" t="s">
        <v>142</v>
      </c>
      <c r="F123" s="4" t="s">
        <v>178</v>
      </c>
      <c r="G123" s="4" t="s">
        <v>144</v>
      </c>
      <c r="H123" s="7" t="s">
        <v>145</v>
      </c>
      <c r="I123" s="8" t="n">
        <v>46055</v>
      </c>
      <c r="J123" s="9" t="n">
        <f aca="false">IF(I123="","",ROUND((Povzetek!$C$3-I123)/365.25,1))</f>
        <v>0.6</v>
      </c>
      <c r="K123" s="6" t="n">
        <v>2025</v>
      </c>
      <c r="L123" s="10" t="str">
        <f aca="false">HYPERLINK("https://docs.sbng.si/link/"&amp;K123,"odpri")</f>
        <v>odpri</v>
      </c>
    </row>
    <row r="124" customFormat="false" ht="15" hidden="false" customHeight="false" outlineLevel="0" collapsed="false">
      <c r="A124" s="6" t="n">
        <v>123</v>
      </c>
      <c r="B124" s="6" t="s">
        <v>38</v>
      </c>
      <c r="C124" s="4" t="s">
        <v>39</v>
      </c>
      <c r="D124" s="4" t="s">
        <v>40</v>
      </c>
      <c r="E124" s="4" t="s">
        <v>142</v>
      </c>
      <c r="F124" s="4" t="s">
        <v>179</v>
      </c>
      <c r="G124" s="4" t="s">
        <v>144</v>
      </c>
      <c r="H124" s="7" t="s">
        <v>145</v>
      </c>
      <c r="I124" s="8" t="n">
        <v>46269</v>
      </c>
      <c r="J124" s="9" t="n">
        <f aca="false">IF(I124="","",ROUND((Povzetek!$C$3-I124)/365.25,1))</f>
        <v>0</v>
      </c>
      <c r="K124" s="6" t="n">
        <v>2187</v>
      </c>
      <c r="L124" s="10" t="str">
        <f aca="false">HYPERLINK("https://docs.sbng.si/link/"&amp;K124,"odpri")</f>
        <v>odpri</v>
      </c>
    </row>
    <row r="125" customFormat="false" ht="57.45" hidden="false" customHeight="false" outlineLevel="0" collapsed="false">
      <c r="A125" s="6" t="n">
        <v>124</v>
      </c>
      <c r="B125" s="6" t="s">
        <v>38</v>
      </c>
      <c r="C125" s="4" t="s">
        <v>39</v>
      </c>
      <c r="D125" s="4" t="s">
        <v>40</v>
      </c>
      <c r="E125" s="4" t="s">
        <v>180</v>
      </c>
      <c r="F125" s="4" t="s">
        <v>181</v>
      </c>
      <c r="G125" s="4" t="s">
        <v>182</v>
      </c>
      <c r="H125" s="7" t="s">
        <v>145</v>
      </c>
      <c r="I125" s="8" t="n">
        <v>45617</v>
      </c>
      <c r="J125" s="9" t="n">
        <f aca="false">IF(I125="","",ROUND((Povzetek!$C$3-I125)/365.25,1))</f>
        <v>1.8</v>
      </c>
      <c r="K125" s="6" t="n">
        <v>1671</v>
      </c>
      <c r="L125" s="10" t="str">
        <f aca="false">HYPERLINK("https://docs.sbng.si/link/"&amp;K125,"odpri")</f>
        <v>odpri</v>
      </c>
    </row>
    <row r="126" customFormat="false" ht="57.45" hidden="false" customHeight="false" outlineLevel="0" collapsed="false">
      <c r="A126" s="6" t="n">
        <v>125</v>
      </c>
      <c r="B126" s="6" t="s">
        <v>38</v>
      </c>
      <c r="C126" s="4" t="s">
        <v>39</v>
      </c>
      <c r="D126" s="4" t="s">
        <v>40</v>
      </c>
      <c r="E126" s="4" t="s">
        <v>180</v>
      </c>
      <c r="F126" s="4" t="s">
        <v>183</v>
      </c>
      <c r="G126" s="4" t="s">
        <v>182</v>
      </c>
      <c r="H126" s="7" t="s">
        <v>145</v>
      </c>
      <c r="I126" s="8" t="n">
        <v>45632</v>
      </c>
      <c r="J126" s="9" t="n">
        <f aca="false">IF(I126="","",ROUND((Povzetek!$C$3-I126)/365.25,1))</f>
        <v>1.8</v>
      </c>
      <c r="K126" s="6" t="n">
        <v>1755</v>
      </c>
      <c r="L126" s="10" t="str">
        <f aca="false">HYPERLINK("https://docs.sbng.si/link/"&amp;K126,"odpri")</f>
        <v>odpri</v>
      </c>
    </row>
    <row r="127" customFormat="false" ht="57.45" hidden="false" customHeight="false" outlineLevel="0" collapsed="false">
      <c r="A127" s="6" t="n">
        <v>126</v>
      </c>
      <c r="B127" s="6" t="s">
        <v>38</v>
      </c>
      <c r="C127" s="4" t="s">
        <v>39</v>
      </c>
      <c r="D127" s="4" t="s">
        <v>40</v>
      </c>
      <c r="E127" s="4" t="s">
        <v>180</v>
      </c>
      <c r="F127" s="4" t="s">
        <v>184</v>
      </c>
      <c r="G127" s="4" t="s">
        <v>182</v>
      </c>
      <c r="H127" s="7" t="s">
        <v>145</v>
      </c>
      <c r="I127" s="8" t="n">
        <v>45632</v>
      </c>
      <c r="J127" s="9" t="n">
        <f aca="false">IF(I127="","",ROUND((Povzetek!$C$3-I127)/365.25,1))</f>
        <v>1.8</v>
      </c>
      <c r="K127" s="6" t="n">
        <v>1759</v>
      </c>
      <c r="L127" s="10" t="str">
        <f aca="false">HYPERLINK("https://docs.sbng.si/link/"&amp;K127,"odpri")</f>
        <v>odpri</v>
      </c>
    </row>
    <row r="128" customFormat="false" ht="57.45" hidden="false" customHeight="false" outlineLevel="0" collapsed="false">
      <c r="A128" s="6" t="n">
        <v>127</v>
      </c>
      <c r="B128" s="6" t="s">
        <v>38</v>
      </c>
      <c r="C128" s="4" t="s">
        <v>39</v>
      </c>
      <c r="D128" s="4" t="s">
        <v>40</v>
      </c>
      <c r="E128" s="4" t="s">
        <v>180</v>
      </c>
      <c r="F128" s="4" t="s">
        <v>185</v>
      </c>
      <c r="G128" s="4" t="s">
        <v>182</v>
      </c>
      <c r="H128" s="7" t="s">
        <v>145</v>
      </c>
      <c r="I128" s="8" t="n">
        <v>46197</v>
      </c>
      <c r="J128" s="9" t="n">
        <f aca="false">IF(I128="","",ROUND((Povzetek!$C$3-I128)/365.25,1))</f>
        <v>0.2</v>
      </c>
      <c r="K128" s="6" t="n">
        <v>1761</v>
      </c>
      <c r="L128" s="10" t="str">
        <f aca="false">HYPERLINK("https://docs.sbng.si/link/"&amp;K128,"odpri")</f>
        <v>odpri</v>
      </c>
    </row>
    <row r="129" customFormat="false" ht="57.45" hidden="false" customHeight="false" outlineLevel="0" collapsed="false">
      <c r="A129" s="6" t="n">
        <v>128</v>
      </c>
      <c r="B129" s="6" t="s">
        <v>38</v>
      </c>
      <c r="C129" s="4" t="s">
        <v>39</v>
      </c>
      <c r="D129" s="4" t="s">
        <v>40</v>
      </c>
      <c r="E129" s="4" t="s">
        <v>180</v>
      </c>
      <c r="F129" s="4" t="s">
        <v>186</v>
      </c>
      <c r="G129" s="4" t="s">
        <v>182</v>
      </c>
      <c r="H129" s="7" t="s">
        <v>145</v>
      </c>
      <c r="I129" s="8" t="n">
        <v>46195</v>
      </c>
      <c r="J129" s="9" t="n">
        <f aca="false">IF(I129="","",ROUND((Povzetek!$C$3-I129)/365.25,1))</f>
        <v>0.2</v>
      </c>
      <c r="K129" s="6" t="n">
        <v>1765</v>
      </c>
      <c r="L129" s="10" t="str">
        <f aca="false">HYPERLINK("https://docs.sbng.si/link/"&amp;K129,"odpri")</f>
        <v>odpri</v>
      </c>
    </row>
    <row r="130" customFormat="false" ht="57.45" hidden="false" customHeight="false" outlineLevel="0" collapsed="false">
      <c r="A130" s="6" t="n">
        <v>129</v>
      </c>
      <c r="B130" s="6" t="s">
        <v>38</v>
      </c>
      <c r="C130" s="4" t="s">
        <v>39</v>
      </c>
      <c r="D130" s="4" t="s">
        <v>40</v>
      </c>
      <c r="E130" s="4" t="s">
        <v>180</v>
      </c>
      <c r="F130" s="4" t="s">
        <v>187</v>
      </c>
      <c r="G130" s="4" t="s">
        <v>182</v>
      </c>
      <c r="H130" s="7" t="s">
        <v>145</v>
      </c>
      <c r="I130" s="8" t="n">
        <v>45650</v>
      </c>
      <c r="J130" s="9" t="n">
        <f aca="false">IF(I130="","",ROUND((Povzetek!$C$3-I130)/365.25,1))</f>
        <v>1.7</v>
      </c>
      <c r="K130" s="6" t="n">
        <v>1771</v>
      </c>
      <c r="L130" s="10" t="str">
        <f aca="false">HYPERLINK("https://docs.sbng.si/link/"&amp;K130,"odpri")</f>
        <v>odpri</v>
      </c>
    </row>
    <row r="131" customFormat="false" ht="57.45" hidden="false" customHeight="false" outlineLevel="0" collapsed="false">
      <c r="A131" s="6" t="n">
        <v>130</v>
      </c>
      <c r="B131" s="6" t="s">
        <v>38</v>
      </c>
      <c r="C131" s="4" t="s">
        <v>39</v>
      </c>
      <c r="D131" s="4" t="s">
        <v>40</v>
      </c>
      <c r="E131" s="4" t="s">
        <v>180</v>
      </c>
      <c r="F131" s="4" t="s">
        <v>188</v>
      </c>
      <c r="G131" s="4" t="s">
        <v>182</v>
      </c>
      <c r="H131" s="7" t="s">
        <v>145</v>
      </c>
      <c r="I131" s="8" t="n">
        <v>46080</v>
      </c>
      <c r="J131" s="9" t="n">
        <f aca="false">IF(I131="","",ROUND((Povzetek!$C$3-I131)/365.25,1))</f>
        <v>0.6</v>
      </c>
      <c r="K131" s="6" t="n">
        <v>1773</v>
      </c>
      <c r="L131" s="10" t="str">
        <f aca="false">HYPERLINK("https://docs.sbng.si/link/"&amp;K131,"odpri")</f>
        <v>odpri</v>
      </c>
    </row>
    <row r="132" customFormat="false" ht="57.45" hidden="false" customHeight="false" outlineLevel="0" collapsed="false">
      <c r="A132" s="6" t="n">
        <v>131</v>
      </c>
      <c r="B132" s="6" t="s">
        <v>38</v>
      </c>
      <c r="C132" s="4" t="s">
        <v>39</v>
      </c>
      <c r="D132" s="4" t="s">
        <v>40</v>
      </c>
      <c r="E132" s="4" t="s">
        <v>180</v>
      </c>
      <c r="F132" s="4" t="s">
        <v>189</v>
      </c>
      <c r="G132" s="4" t="s">
        <v>182</v>
      </c>
      <c r="H132" s="7" t="s">
        <v>145</v>
      </c>
      <c r="I132" s="8" t="n">
        <v>45650</v>
      </c>
      <c r="J132" s="9" t="n">
        <f aca="false">IF(I132="","",ROUND((Povzetek!$C$3-I132)/365.25,1))</f>
        <v>1.7</v>
      </c>
      <c r="K132" s="6" t="n">
        <v>1775</v>
      </c>
      <c r="L132" s="10" t="str">
        <f aca="false">HYPERLINK("https://docs.sbng.si/link/"&amp;K132,"odpri")</f>
        <v>odpri</v>
      </c>
    </row>
    <row r="133" customFormat="false" ht="57.45" hidden="false" customHeight="false" outlineLevel="0" collapsed="false">
      <c r="A133" s="6" t="n">
        <v>132</v>
      </c>
      <c r="B133" s="6" t="s">
        <v>38</v>
      </c>
      <c r="C133" s="4" t="s">
        <v>39</v>
      </c>
      <c r="D133" s="4" t="s">
        <v>40</v>
      </c>
      <c r="E133" s="4" t="s">
        <v>180</v>
      </c>
      <c r="F133" s="4" t="s">
        <v>190</v>
      </c>
      <c r="G133" s="4" t="s">
        <v>182</v>
      </c>
      <c r="H133" s="7" t="s">
        <v>145</v>
      </c>
      <c r="I133" s="8" t="n">
        <v>45650</v>
      </c>
      <c r="J133" s="9" t="n">
        <f aca="false">IF(I133="","",ROUND((Povzetek!$C$3-I133)/365.25,1))</f>
        <v>1.7</v>
      </c>
      <c r="K133" s="6" t="n">
        <v>1777</v>
      </c>
      <c r="L133" s="10" t="str">
        <f aca="false">HYPERLINK("https://docs.sbng.si/link/"&amp;K133,"odpri")</f>
        <v>odpri</v>
      </c>
    </row>
    <row r="134" customFormat="false" ht="57.45" hidden="false" customHeight="false" outlineLevel="0" collapsed="false">
      <c r="A134" s="6" t="n">
        <v>133</v>
      </c>
      <c r="B134" s="6" t="s">
        <v>38</v>
      </c>
      <c r="C134" s="4" t="s">
        <v>39</v>
      </c>
      <c r="D134" s="4" t="s">
        <v>40</v>
      </c>
      <c r="E134" s="4" t="s">
        <v>180</v>
      </c>
      <c r="F134" s="4" t="s">
        <v>191</v>
      </c>
      <c r="G134" s="4" t="s">
        <v>182</v>
      </c>
      <c r="H134" s="7" t="s">
        <v>145</v>
      </c>
      <c r="I134" s="8" t="n">
        <v>46001</v>
      </c>
      <c r="J134" s="9" t="n">
        <f aca="false">IF(I134="","",ROUND((Povzetek!$C$3-I134)/365.25,1))</f>
        <v>0.8</v>
      </c>
      <c r="K134" s="6" t="n">
        <v>1781</v>
      </c>
      <c r="L134" s="10" t="str">
        <f aca="false">HYPERLINK("https://docs.sbng.si/link/"&amp;K134,"odpri")</f>
        <v>odpri</v>
      </c>
    </row>
    <row r="135" customFormat="false" ht="57.45" hidden="false" customHeight="false" outlineLevel="0" collapsed="false">
      <c r="A135" s="6" t="n">
        <v>134</v>
      </c>
      <c r="B135" s="6" t="s">
        <v>38</v>
      </c>
      <c r="C135" s="4" t="s">
        <v>39</v>
      </c>
      <c r="D135" s="4" t="s">
        <v>40</v>
      </c>
      <c r="E135" s="4" t="s">
        <v>180</v>
      </c>
      <c r="F135" s="4" t="s">
        <v>192</v>
      </c>
      <c r="G135" s="4" t="s">
        <v>182</v>
      </c>
      <c r="H135" s="7" t="s">
        <v>145</v>
      </c>
      <c r="I135" s="8" t="n">
        <v>46049</v>
      </c>
      <c r="J135" s="9" t="n">
        <f aca="false">IF(I135="","",ROUND((Povzetek!$C$3-I135)/365.25,1))</f>
        <v>0.6</v>
      </c>
      <c r="K135" s="6" t="n">
        <v>1783</v>
      </c>
      <c r="L135" s="10" t="str">
        <f aca="false">HYPERLINK("https://docs.sbng.si/link/"&amp;K135,"odpri")</f>
        <v>odpri</v>
      </c>
    </row>
    <row r="136" customFormat="false" ht="57.45" hidden="false" customHeight="false" outlineLevel="0" collapsed="false">
      <c r="A136" s="6" t="n">
        <v>135</v>
      </c>
      <c r="B136" s="6" t="s">
        <v>38</v>
      </c>
      <c r="C136" s="4" t="s">
        <v>39</v>
      </c>
      <c r="D136" s="4" t="s">
        <v>40</v>
      </c>
      <c r="E136" s="4" t="s">
        <v>180</v>
      </c>
      <c r="F136" s="4" t="s">
        <v>193</v>
      </c>
      <c r="G136" s="4" t="s">
        <v>182</v>
      </c>
      <c r="H136" s="7" t="s">
        <v>145</v>
      </c>
      <c r="I136" s="8" t="n">
        <v>45735</v>
      </c>
      <c r="J136" s="9" t="n">
        <f aca="false">IF(I136="","",ROUND((Povzetek!$C$3-I136)/365.25,1))</f>
        <v>1.5</v>
      </c>
      <c r="K136" s="6" t="n">
        <v>1847</v>
      </c>
      <c r="L136" s="10" t="str">
        <f aca="false">HYPERLINK("https://docs.sbng.si/link/"&amp;K136,"odpri")</f>
        <v>odpri</v>
      </c>
    </row>
    <row r="137" customFormat="false" ht="57.45" hidden="false" customHeight="false" outlineLevel="0" collapsed="false">
      <c r="A137" s="6" t="n">
        <v>136</v>
      </c>
      <c r="B137" s="6" t="s">
        <v>38</v>
      </c>
      <c r="C137" s="4" t="s">
        <v>39</v>
      </c>
      <c r="D137" s="4" t="s">
        <v>40</v>
      </c>
      <c r="E137" s="4" t="s">
        <v>180</v>
      </c>
      <c r="F137" s="4" t="s">
        <v>194</v>
      </c>
      <c r="G137" s="4" t="s">
        <v>182</v>
      </c>
      <c r="H137" s="7" t="s">
        <v>145</v>
      </c>
      <c r="I137" s="8" t="n">
        <v>45840</v>
      </c>
      <c r="J137" s="9" t="n">
        <f aca="false">IF(I137="","",ROUND((Povzetek!$C$3-I137)/365.25,1))</f>
        <v>1.2</v>
      </c>
      <c r="K137" s="6" t="n">
        <v>1905</v>
      </c>
      <c r="L137" s="10" t="str">
        <f aca="false">HYPERLINK("https://docs.sbng.si/link/"&amp;K137,"odpri")</f>
        <v>odpri</v>
      </c>
    </row>
    <row r="138" customFormat="false" ht="57.45" hidden="false" customHeight="false" outlineLevel="0" collapsed="false">
      <c r="A138" s="6" t="n">
        <v>137</v>
      </c>
      <c r="B138" s="6" t="s">
        <v>38</v>
      </c>
      <c r="C138" s="4" t="s">
        <v>39</v>
      </c>
      <c r="D138" s="4" t="s">
        <v>40</v>
      </c>
      <c r="E138" s="4" t="s">
        <v>180</v>
      </c>
      <c r="F138" s="4" t="s">
        <v>195</v>
      </c>
      <c r="G138" s="4" t="s">
        <v>182</v>
      </c>
      <c r="H138" s="7" t="s">
        <v>145</v>
      </c>
      <c r="I138" s="8" t="n">
        <v>46007</v>
      </c>
      <c r="J138" s="9" t="n">
        <f aca="false">IF(I138="","",ROUND((Povzetek!$C$3-I138)/365.25,1))</f>
        <v>0.8</v>
      </c>
      <c r="K138" s="6" t="n">
        <v>1913</v>
      </c>
      <c r="L138" s="10" t="str">
        <f aca="false">HYPERLINK("https://docs.sbng.si/link/"&amp;K138,"odpri")</f>
        <v>odpri</v>
      </c>
    </row>
    <row r="139" customFormat="false" ht="57.45" hidden="false" customHeight="false" outlineLevel="0" collapsed="false">
      <c r="A139" s="6" t="n">
        <v>138</v>
      </c>
      <c r="B139" s="6" t="s">
        <v>38</v>
      </c>
      <c r="C139" s="4" t="s">
        <v>39</v>
      </c>
      <c r="D139" s="4" t="s">
        <v>40</v>
      </c>
      <c r="E139" s="4" t="s">
        <v>180</v>
      </c>
      <c r="F139" s="4" t="s">
        <v>196</v>
      </c>
      <c r="G139" s="4" t="s">
        <v>182</v>
      </c>
      <c r="H139" s="7" t="s">
        <v>145</v>
      </c>
      <c r="I139" s="8" t="n">
        <v>45840</v>
      </c>
      <c r="J139" s="9" t="n">
        <f aca="false">IF(I139="","",ROUND((Povzetek!$C$3-I139)/365.25,1))</f>
        <v>1.2</v>
      </c>
      <c r="K139" s="6" t="n">
        <v>1915</v>
      </c>
      <c r="L139" s="10" t="str">
        <f aca="false">HYPERLINK("https://docs.sbng.si/link/"&amp;K139,"odpri")</f>
        <v>odpri</v>
      </c>
    </row>
    <row r="140" customFormat="false" ht="57.45" hidden="false" customHeight="false" outlineLevel="0" collapsed="false">
      <c r="A140" s="6" t="n">
        <v>139</v>
      </c>
      <c r="B140" s="6" t="s">
        <v>38</v>
      </c>
      <c r="C140" s="4" t="s">
        <v>39</v>
      </c>
      <c r="D140" s="4" t="s">
        <v>40</v>
      </c>
      <c r="E140" s="4" t="s">
        <v>180</v>
      </c>
      <c r="F140" s="4" t="s">
        <v>197</v>
      </c>
      <c r="G140" s="4" t="s">
        <v>182</v>
      </c>
      <c r="H140" s="7" t="s">
        <v>145</v>
      </c>
      <c r="I140" s="8" t="n">
        <v>45922</v>
      </c>
      <c r="J140" s="9" t="n">
        <f aca="false">IF(I140="","",ROUND((Povzetek!$C$3-I140)/365.25,1))</f>
        <v>1</v>
      </c>
      <c r="K140" s="6" t="n">
        <v>1969</v>
      </c>
      <c r="L140" s="10" t="str">
        <f aca="false">HYPERLINK("https://docs.sbng.si/link/"&amp;K140,"odpri")</f>
        <v>odpri</v>
      </c>
    </row>
    <row r="141" customFormat="false" ht="57.45" hidden="false" customHeight="false" outlineLevel="0" collapsed="false">
      <c r="A141" s="6" t="n">
        <v>140</v>
      </c>
      <c r="B141" s="6" t="s">
        <v>38</v>
      </c>
      <c r="C141" s="4" t="s">
        <v>39</v>
      </c>
      <c r="D141" s="4" t="s">
        <v>40</v>
      </c>
      <c r="E141" s="4" t="s">
        <v>180</v>
      </c>
      <c r="F141" s="4" t="s">
        <v>198</v>
      </c>
      <c r="G141" s="4" t="s">
        <v>182</v>
      </c>
      <c r="H141" s="7" t="s">
        <v>145</v>
      </c>
      <c r="I141" s="8" t="n">
        <v>46001</v>
      </c>
      <c r="J141" s="9" t="n">
        <f aca="false">IF(I141="","",ROUND((Povzetek!$C$3-I141)/365.25,1))</f>
        <v>0.8</v>
      </c>
      <c r="K141" s="6" t="n">
        <v>2017</v>
      </c>
      <c r="L141" s="10" t="str">
        <f aca="false">HYPERLINK("https://docs.sbng.si/link/"&amp;K141,"odpri")</f>
        <v>odpri</v>
      </c>
    </row>
    <row r="142" customFormat="false" ht="57.45" hidden="false" customHeight="false" outlineLevel="0" collapsed="false">
      <c r="A142" s="6" t="n">
        <v>141</v>
      </c>
      <c r="B142" s="6" t="s">
        <v>38</v>
      </c>
      <c r="C142" s="4" t="s">
        <v>39</v>
      </c>
      <c r="D142" s="4" t="s">
        <v>40</v>
      </c>
      <c r="E142" s="4" t="s">
        <v>180</v>
      </c>
      <c r="F142" s="4" t="s">
        <v>199</v>
      </c>
      <c r="G142" s="4" t="s">
        <v>182</v>
      </c>
      <c r="H142" s="7" t="s">
        <v>145</v>
      </c>
      <c r="I142" s="8" t="n">
        <v>46038</v>
      </c>
      <c r="J142" s="9" t="n">
        <f aca="false">IF(I142="","",ROUND((Povzetek!$C$3-I142)/365.25,1))</f>
        <v>0.7</v>
      </c>
      <c r="K142" s="6" t="n">
        <v>2033</v>
      </c>
      <c r="L142" s="10" t="str">
        <f aca="false">HYPERLINK("https://docs.sbng.si/link/"&amp;K142,"odpri")</f>
        <v>odpri</v>
      </c>
    </row>
    <row r="143" customFormat="false" ht="57.45" hidden="false" customHeight="false" outlineLevel="0" collapsed="false">
      <c r="A143" s="6" t="n">
        <v>142</v>
      </c>
      <c r="B143" s="6" t="s">
        <v>38</v>
      </c>
      <c r="C143" s="4" t="s">
        <v>39</v>
      </c>
      <c r="D143" s="4" t="s">
        <v>40</v>
      </c>
      <c r="E143" s="4" t="s">
        <v>180</v>
      </c>
      <c r="F143" s="4" t="s">
        <v>200</v>
      </c>
      <c r="G143" s="4" t="s">
        <v>182</v>
      </c>
      <c r="H143" s="7" t="s">
        <v>145</v>
      </c>
      <c r="I143" s="8" t="n">
        <v>46041</v>
      </c>
      <c r="J143" s="9" t="n">
        <f aca="false">IF(I143="","",ROUND((Povzetek!$C$3-I143)/365.25,1))</f>
        <v>0.7</v>
      </c>
      <c r="K143" s="6" t="n">
        <v>2037</v>
      </c>
      <c r="L143" s="10" t="str">
        <f aca="false">HYPERLINK("https://docs.sbng.si/link/"&amp;K143,"odpri")</f>
        <v>odpri</v>
      </c>
    </row>
    <row r="144" customFormat="false" ht="15" hidden="false" customHeight="false" outlineLevel="0" collapsed="false">
      <c r="A144" s="6" t="n">
        <v>143</v>
      </c>
      <c r="B144" s="6" t="s">
        <v>38</v>
      </c>
      <c r="C144" s="4" t="s">
        <v>39</v>
      </c>
      <c r="D144" s="4" t="s">
        <v>40</v>
      </c>
      <c r="E144" s="4" t="s">
        <v>201</v>
      </c>
      <c r="F144" s="4" t="s">
        <v>41</v>
      </c>
      <c r="G144" s="4" t="s">
        <v>201</v>
      </c>
      <c r="H144" s="7" t="s">
        <v>202</v>
      </c>
      <c r="I144" s="8" t="n">
        <v>45432</v>
      </c>
      <c r="J144" s="9" t="n">
        <f aca="false">IF(I144="","",ROUND((Povzetek!$C$3-I144)/365.25,1))</f>
        <v>2.3</v>
      </c>
      <c r="K144" s="6" t="n">
        <v>71</v>
      </c>
      <c r="L144" s="10" t="str">
        <f aca="false">HYPERLINK("https://docs.sbng.si/link/"&amp;K144,"odpri")</f>
        <v>odpri</v>
      </c>
    </row>
    <row r="145" customFormat="false" ht="15" hidden="false" customHeight="false" outlineLevel="0" collapsed="false">
      <c r="A145" s="6" t="n">
        <v>144</v>
      </c>
      <c r="B145" s="6" t="s">
        <v>38</v>
      </c>
      <c r="C145" s="4" t="s">
        <v>39</v>
      </c>
      <c r="D145" s="4" t="s">
        <v>40</v>
      </c>
      <c r="E145" s="4" t="s">
        <v>201</v>
      </c>
      <c r="F145" s="4" t="s">
        <v>45</v>
      </c>
      <c r="G145" s="4" t="s">
        <v>201</v>
      </c>
      <c r="H145" s="7" t="s">
        <v>202</v>
      </c>
      <c r="I145" s="8" t="n">
        <v>46149</v>
      </c>
      <c r="J145" s="9" t="n">
        <f aca="false">IF(I145="","",ROUND((Povzetek!$C$3-I145)/365.25,1))</f>
        <v>0.4</v>
      </c>
      <c r="K145" s="6" t="n">
        <v>73</v>
      </c>
      <c r="L145" s="10" t="str">
        <f aca="false">HYPERLINK("https://docs.sbng.si/link/"&amp;K145,"odpri")</f>
        <v>odpri</v>
      </c>
    </row>
    <row r="146" customFormat="false" ht="15" hidden="false" customHeight="false" outlineLevel="0" collapsed="false">
      <c r="A146" s="6" t="n">
        <v>145</v>
      </c>
      <c r="B146" s="6" t="s">
        <v>38</v>
      </c>
      <c r="C146" s="4" t="s">
        <v>39</v>
      </c>
      <c r="D146" s="4" t="s">
        <v>40</v>
      </c>
      <c r="E146" s="4" t="s">
        <v>201</v>
      </c>
      <c r="F146" s="4" t="s">
        <v>98</v>
      </c>
      <c r="G146" s="4" t="s">
        <v>201</v>
      </c>
      <c r="H146" s="7" t="s">
        <v>202</v>
      </c>
      <c r="I146" s="8" t="n">
        <v>45432</v>
      </c>
      <c r="J146" s="9" t="n">
        <f aca="false">IF(I146="","",ROUND((Povzetek!$C$3-I146)/365.25,1))</f>
        <v>2.3</v>
      </c>
      <c r="K146" s="6" t="n">
        <v>75</v>
      </c>
      <c r="L146" s="10" t="str">
        <f aca="false">HYPERLINK("https://docs.sbng.si/link/"&amp;K146,"odpri")</f>
        <v>odpri</v>
      </c>
    </row>
    <row r="147" customFormat="false" ht="15" hidden="false" customHeight="false" outlineLevel="0" collapsed="false">
      <c r="A147" s="6" t="n">
        <v>146</v>
      </c>
      <c r="B147" s="6" t="s">
        <v>38</v>
      </c>
      <c r="C147" s="4" t="s">
        <v>39</v>
      </c>
      <c r="D147" s="4" t="s">
        <v>40</v>
      </c>
      <c r="E147" s="4" t="s">
        <v>201</v>
      </c>
      <c r="F147" s="4" t="s">
        <v>109</v>
      </c>
      <c r="G147" s="4" t="s">
        <v>201</v>
      </c>
      <c r="H147" s="7" t="s">
        <v>202</v>
      </c>
      <c r="I147" s="8" t="n">
        <v>45432</v>
      </c>
      <c r="J147" s="9" t="n">
        <f aca="false">IF(I147="","",ROUND((Povzetek!$C$3-I147)/365.25,1))</f>
        <v>2.3</v>
      </c>
      <c r="K147" s="6" t="n">
        <v>77</v>
      </c>
      <c r="L147" s="10" t="str">
        <f aca="false">HYPERLINK("https://docs.sbng.si/link/"&amp;K147,"odpri")</f>
        <v>odpri</v>
      </c>
    </row>
    <row r="148" customFormat="false" ht="15" hidden="false" customHeight="false" outlineLevel="0" collapsed="false">
      <c r="A148" s="6" t="n">
        <v>147</v>
      </c>
      <c r="B148" s="6" t="s">
        <v>38</v>
      </c>
      <c r="C148" s="4" t="s">
        <v>39</v>
      </c>
      <c r="D148" s="4" t="s">
        <v>40</v>
      </c>
      <c r="E148" s="4" t="s">
        <v>201</v>
      </c>
      <c r="F148" s="4" t="s">
        <v>142</v>
      </c>
      <c r="G148" s="4" t="s">
        <v>201</v>
      </c>
      <c r="H148" s="7" t="s">
        <v>202</v>
      </c>
      <c r="I148" s="8" t="n">
        <v>45950</v>
      </c>
      <c r="J148" s="9" t="n">
        <f aca="false">IF(I148="","",ROUND((Povzetek!$C$3-I148)/365.25,1))</f>
        <v>0.9</v>
      </c>
      <c r="K148" s="6" t="n">
        <v>79</v>
      </c>
      <c r="L148" s="10" t="str">
        <f aca="false">HYPERLINK("https://docs.sbng.si/link/"&amp;K148,"odpri")</f>
        <v>odpri</v>
      </c>
    </row>
    <row r="149" customFormat="false" ht="15" hidden="false" customHeight="false" outlineLevel="0" collapsed="false">
      <c r="A149" s="6" t="n">
        <v>148</v>
      </c>
      <c r="B149" s="6" t="s">
        <v>38</v>
      </c>
      <c r="C149" s="4" t="s">
        <v>39</v>
      </c>
      <c r="D149" s="4" t="s">
        <v>203</v>
      </c>
      <c r="E149" s="4" t="s">
        <v>204</v>
      </c>
      <c r="F149" s="4" t="s">
        <v>205</v>
      </c>
      <c r="G149" s="4" t="s">
        <v>206</v>
      </c>
      <c r="H149" s="7" t="s">
        <v>202</v>
      </c>
      <c r="I149" s="8" t="n">
        <v>45299</v>
      </c>
      <c r="J149" s="9" t="n">
        <f aca="false">IF(I149="","",ROUND((Povzetek!$C$3-I149)/365.25,1))</f>
        <v>2.7</v>
      </c>
      <c r="K149" s="6" t="n">
        <v>231</v>
      </c>
      <c r="L149" s="10" t="str">
        <f aca="false">HYPERLINK("https://docs.sbng.si/link/"&amp;K149,"odpri")</f>
        <v>odpri</v>
      </c>
    </row>
    <row r="150" customFormat="false" ht="15" hidden="false" customHeight="false" outlineLevel="0" collapsed="false">
      <c r="A150" s="6" t="n">
        <v>149</v>
      </c>
      <c r="B150" s="6" t="s">
        <v>38</v>
      </c>
      <c r="C150" s="4" t="s">
        <v>39</v>
      </c>
      <c r="D150" s="4" t="s">
        <v>203</v>
      </c>
      <c r="E150" s="4" t="s">
        <v>204</v>
      </c>
      <c r="F150" s="4" t="s">
        <v>207</v>
      </c>
      <c r="G150" s="4" t="s">
        <v>206</v>
      </c>
      <c r="H150" s="7" t="s">
        <v>202</v>
      </c>
      <c r="I150" s="8" t="n">
        <v>45299</v>
      </c>
      <c r="J150" s="9" t="n">
        <f aca="false">IF(I150="","",ROUND((Povzetek!$C$3-I150)/365.25,1))</f>
        <v>2.7</v>
      </c>
      <c r="K150" s="6" t="n">
        <v>233</v>
      </c>
      <c r="L150" s="10" t="str">
        <f aca="false">HYPERLINK("https://docs.sbng.si/link/"&amp;K150,"odpri")</f>
        <v>odpri</v>
      </c>
    </row>
    <row r="151" customFormat="false" ht="15" hidden="false" customHeight="false" outlineLevel="0" collapsed="false">
      <c r="A151" s="6" t="n">
        <v>150</v>
      </c>
      <c r="B151" s="6" t="s">
        <v>38</v>
      </c>
      <c r="C151" s="4" t="s">
        <v>39</v>
      </c>
      <c r="D151" s="4" t="s">
        <v>203</v>
      </c>
      <c r="E151" s="4" t="s">
        <v>204</v>
      </c>
      <c r="F151" s="4" t="s">
        <v>208</v>
      </c>
      <c r="G151" s="4" t="s">
        <v>206</v>
      </c>
      <c r="H151" s="7" t="s">
        <v>202</v>
      </c>
      <c r="I151" s="8" t="n">
        <v>45299</v>
      </c>
      <c r="J151" s="9" t="n">
        <f aca="false">IF(I151="","",ROUND((Povzetek!$C$3-I151)/365.25,1))</f>
        <v>2.7</v>
      </c>
      <c r="K151" s="6" t="n">
        <v>235</v>
      </c>
      <c r="L151" s="10" t="str">
        <f aca="false">HYPERLINK("https://docs.sbng.si/link/"&amp;K151,"odpri")</f>
        <v>odpri</v>
      </c>
    </row>
    <row r="152" customFormat="false" ht="15" hidden="false" customHeight="false" outlineLevel="0" collapsed="false">
      <c r="A152" s="6" t="n">
        <v>151</v>
      </c>
      <c r="B152" s="6" t="s">
        <v>38</v>
      </c>
      <c r="C152" s="4" t="s">
        <v>39</v>
      </c>
      <c r="D152" s="4" t="s">
        <v>203</v>
      </c>
      <c r="E152" s="4" t="s">
        <v>209</v>
      </c>
      <c r="F152" s="4" t="s">
        <v>205</v>
      </c>
      <c r="G152" s="4" t="s">
        <v>206</v>
      </c>
      <c r="H152" s="7" t="s">
        <v>202</v>
      </c>
      <c r="I152" s="8" t="n">
        <v>45299</v>
      </c>
      <c r="J152" s="9" t="n">
        <f aca="false">IF(I152="","",ROUND((Povzetek!$C$3-I152)/365.25,1))</f>
        <v>2.7</v>
      </c>
      <c r="K152" s="6" t="n">
        <v>225</v>
      </c>
      <c r="L152" s="10" t="str">
        <f aca="false">HYPERLINK("https://docs.sbng.si/link/"&amp;K152,"odpri")</f>
        <v>odpri</v>
      </c>
    </row>
    <row r="153" customFormat="false" ht="15" hidden="false" customHeight="false" outlineLevel="0" collapsed="false">
      <c r="A153" s="6" t="n">
        <v>152</v>
      </c>
      <c r="B153" s="6" t="s">
        <v>38</v>
      </c>
      <c r="C153" s="4" t="s">
        <v>39</v>
      </c>
      <c r="D153" s="4" t="s">
        <v>203</v>
      </c>
      <c r="E153" s="4" t="s">
        <v>209</v>
      </c>
      <c r="F153" s="4" t="s">
        <v>207</v>
      </c>
      <c r="G153" s="4" t="s">
        <v>206</v>
      </c>
      <c r="H153" s="7" t="s">
        <v>202</v>
      </c>
      <c r="I153" s="8" t="n">
        <v>45299</v>
      </c>
      <c r="J153" s="9" t="n">
        <f aca="false">IF(I153="","",ROUND((Povzetek!$C$3-I153)/365.25,1))</f>
        <v>2.7</v>
      </c>
      <c r="K153" s="6" t="n">
        <v>227</v>
      </c>
      <c r="L153" s="10" t="str">
        <f aca="false">HYPERLINK("https://docs.sbng.si/link/"&amp;K153,"odpri")</f>
        <v>odpri</v>
      </c>
    </row>
    <row r="154" customFormat="false" ht="15" hidden="false" customHeight="false" outlineLevel="0" collapsed="false">
      <c r="A154" s="6" t="n">
        <v>153</v>
      </c>
      <c r="B154" s="6" t="s">
        <v>38</v>
      </c>
      <c r="C154" s="4" t="s">
        <v>39</v>
      </c>
      <c r="D154" s="4" t="s">
        <v>203</v>
      </c>
      <c r="E154" s="4" t="s">
        <v>209</v>
      </c>
      <c r="F154" s="4" t="s">
        <v>208</v>
      </c>
      <c r="G154" s="4" t="s">
        <v>206</v>
      </c>
      <c r="H154" s="7" t="s">
        <v>202</v>
      </c>
      <c r="I154" s="8" t="n">
        <v>45299</v>
      </c>
      <c r="J154" s="9" t="n">
        <f aca="false">IF(I154="","",ROUND((Povzetek!$C$3-I154)/365.25,1))</f>
        <v>2.7</v>
      </c>
      <c r="K154" s="6" t="n">
        <v>229</v>
      </c>
      <c r="L154" s="10" t="str">
        <f aca="false">HYPERLINK("https://docs.sbng.si/link/"&amp;K154,"odpri")</f>
        <v>odpri</v>
      </c>
    </row>
    <row r="155" customFormat="false" ht="15" hidden="false" customHeight="false" outlineLevel="0" collapsed="false">
      <c r="A155" s="6" t="n">
        <v>154</v>
      </c>
      <c r="B155" s="6" t="s">
        <v>38</v>
      </c>
      <c r="C155" s="4" t="s">
        <v>39</v>
      </c>
      <c r="D155" s="4" t="s">
        <v>203</v>
      </c>
      <c r="E155" s="4" t="s">
        <v>210</v>
      </c>
      <c r="F155" s="4" t="s">
        <v>205</v>
      </c>
      <c r="G155" s="4" t="s">
        <v>206</v>
      </c>
      <c r="H155" s="7" t="s">
        <v>202</v>
      </c>
      <c r="I155" s="8" t="n">
        <v>45296</v>
      </c>
      <c r="J155" s="9" t="n">
        <f aca="false">IF(I155="","",ROUND((Povzetek!$C$3-I155)/365.25,1))</f>
        <v>2.7</v>
      </c>
      <c r="K155" s="6" t="n">
        <v>217</v>
      </c>
      <c r="L155" s="10" t="str">
        <f aca="false">HYPERLINK("https://docs.sbng.si/link/"&amp;K155,"odpri")</f>
        <v>odpri</v>
      </c>
    </row>
    <row r="156" customFormat="false" ht="15" hidden="false" customHeight="false" outlineLevel="0" collapsed="false">
      <c r="A156" s="6" t="n">
        <v>155</v>
      </c>
      <c r="B156" s="6" t="s">
        <v>38</v>
      </c>
      <c r="C156" s="4" t="s">
        <v>39</v>
      </c>
      <c r="D156" s="4" t="s">
        <v>203</v>
      </c>
      <c r="E156" s="4" t="s">
        <v>210</v>
      </c>
      <c r="F156" s="4" t="s">
        <v>207</v>
      </c>
      <c r="G156" s="4" t="s">
        <v>206</v>
      </c>
      <c r="H156" s="7" t="s">
        <v>202</v>
      </c>
      <c r="I156" s="8" t="n">
        <v>45296</v>
      </c>
      <c r="J156" s="9" t="n">
        <f aca="false">IF(I156="","",ROUND((Povzetek!$C$3-I156)/365.25,1))</f>
        <v>2.7</v>
      </c>
      <c r="K156" s="6" t="n">
        <v>219</v>
      </c>
      <c r="L156" s="10" t="str">
        <f aca="false">HYPERLINK("https://docs.sbng.si/link/"&amp;K156,"odpri")</f>
        <v>odpri</v>
      </c>
    </row>
    <row r="157" customFormat="false" ht="15" hidden="false" customHeight="false" outlineLevel="0" collapsed="false">
      <c r="A157" s="6" t="n">
        <v>156</v>
      </c>
      <c r="B157" s="6" t="s">
        <v>38</v>
      </c>
      <c r="C157" s="4" t="s">
        <v>39</v>
      </c>
      <c r="D157" s="4" t="s">
        <v>203</v>
      </c>
      <c r="E157" s="4" t="s">
        <v>210</v>
      </c>
      <c r="F157" s="4" t="s">
        <v>208</v>
      </c>
      <c r="G157" s="4" t="s">
        <v>206</v>
      </c>
      <c r="H157" s="7" t="s">
        <v>202</v>
      </c>
      <c r="I157" s="8" t="n">
        <v>45296</v>
      </c>
      <c r="J157" s="9" t="n">
        <f aca="false">IF(I157="","",ROUND((Povzetek!$C$3-I157)/365.25,1))</f>
        <v>2.7</v>
      </c>
      <c r="K157" s="6" t="n">
        <v>221</v>
      </c>
      <c r="L157" s="10" t="str">
        <f aca="false">HYPERLINK("https://docs.sbng.si/link/"&amp;K157,"odpri")</f>
        <v>odpri</v>
      </c>
    </row>
    <row r="158" customFormat="false" ht="15" hidden="false" customHeight="false" outlineLevel="0" collapsed="false">
      <c r="A158" s="6" t="n">
        <v>157</v>
      </c>
      <c r="B158" s="6" t="s">
        <v>38</v>
      </c>
      <c r="C158" s="4" t="s">
        <v>39</v>
      </c>
      <c r="D158" s="4" t="s">
        <v>203</v>
      </c>
      <c r="E158" s="4" t="s">
        <v>211</v>
      </c>
      <c r="F158" s="4" t="s">
        <v>205</v>
      </c>
      <c r="G158" s="4" t="s">
        <v>206</v>
      </c>
      <c r="H158" s="7" t="s">
        <v>202</v>
      </c>
      <c r="I158" s="8" t="n">
        <v>45398</v>
      </c>
      <c r="J158" s="9" t="n">
        <f aca="false">IF(I158="","",ROUND((Povzetek!$C$3-I158)/365.25,1))</f>
        <v>2.4</v>
      </c>
      <c r="K158" s="6" t="n">
        <v>171</v>
      </c>
      <c r="L158" s="10" t="str">
        <f aca="false">HYPERLINK("https://docs.sbng.si/link/"&amp;K158,"odpri")</f>
        <v>odpri</v>
      </c>
    </row>
    <row r="159" customFormat="false" ht="15" hidden="false" customHeight="false" outlineLevel="0" collapsed="false">
      <c r="A159" s="6" t="n">
        <v>158</v>
      </c>
      <c r="B159" s="6" t="s">
        <v>38</v>
      </c>
      <c r="C159" s="4" t="s">
        <v>39</v>
      </c>
      <c r="D159" s="4" t="s">
        <v>203</v>
      </c>
      <c r="E159" s="4" t="s">
        <v>211</v>
      </c>
      <c r="F159" s="4" t="s">
        <v>207</v>
      </c>
      <c r="G159" s="4" t="s">
        <v>206</v>
      </c>
      <c r="H159" s="7" t="s">
        <v>202</v>
      </c>
      <c r="I159" s="8" t="n">
        <v>45412</v>
      </c>
      <c r="J159" s="9" t="n">
        <f aca="false">IF(I159="","",ROUND((Povzetek!$C$3-I159)/365.25,1))</f>
        <v>2.4</v>
      </c>
      <c r="K159" s="6" t="n">
        <v>173</v>
      </c>
      <c r="L159" s="10" t="str">
        <f aca="false">HYPERLINK("https://docs.sbng.si/link/"&amp;K159,"odpri")</f>
        <v>odpri</v>
      </c>
    </row>
    <row r="160" customFormat="false" ht="15" hidden="false" customHeight="false" outlineLevel="0" collapsed="false">
      <c r="A160" s="6" t="n">
        <v>159</v>
      </c>
      <c r="B160" s="6" t="s">
        <v>38</v>
      </c>
      <c r="C160" s="4" t="s">
        <v>39</v>
      </c>
      <c r="D160" s="4" t="s">
        <v>203</v>
      </c>
      <c r="E160" s="4" t="s">
        <v>211</v>
      </c>
      <c r="F160" s="4" t="s">
        <v>208</v>
      </c>
      <c r="G160" s="4" t="s">
        <v>206</v>
      </c>
      <c r="H160" s="7" t="s">
        <v>202</v>
      </c>
      <c r="I160" s="8" t="n">
        <v>45770</v>
      </c>
      <c r="J160" s="9" t="n">
        <f aca="false">IF(I160="","",ROUND((Povzetek!$C$3-I160)/365.25,1))</f>
        <v>1.4</v>
      </c>
      <c r="K160" s="6" t="n">
        <v>215</v>
      </c>
      <c r="L160" s="10" t="str">
        <f aca="false">HYPERLINK("https://docs.sbng.si/link/"&amp;K160,"odpri")</f>
        <v>odpri</v>
      </c>
    </row>
    <row r="161" customFormat="false" ht="15" hidden="false" customHeight="false" outlineLevel="0" collapsed="false">
      <c r="A161" s="6" t="n">
        <v>160</v>
      </c>
      <c r="B161" s="6" t="s">
        <v>38</v>
      </c>
      <c r="C161" s="4" t="s">
        <v>39</v>
      </c>
      <c r="D161" s="4" t="s">
        <v>203</v>
      </c>
      <c r="E161" s="4" t="s">
        <v>211</v>
      </c>
      <c r="F161" s="4" t="s">
        <v>212</v>
      </c>
      <c r="G161" s="4" t="s">
        <v>206</v>
      </c>
      <c r="H161" s="7" t="s">
        <v>202</v>
      </c>
      <c r="I161" s="8" t="n">
        <v>46083</v>
      </c>
      <c r="J161" s="9" t="n">
        <f aca="false">IF(I161="","",ROUND((Povzetek!$C$3-I161)/365.25,1))</f>
        <v>0.6</v>
      </c>
      <c r="K161" s="6" t="n">
        <v>1863</v>
      </c>
      <c r="L161" s="10" t="str">
        <f aca="false">HYPERLINK("https://docs.sbng.si/link/"&amp;K161,"odpri")</f>
        <v>odpri</v>
      </c>
    </row>
    <row r="162" customFormat="false" ht="15" hidden="false" customHeight="false" outlineLevel="0" collapsed="false">
      <c r="A162" s="6" t="n">
        <v>161</v>
      </c>
      <c r="B162" s="6" t="s">
        <v>38</v>
      </c>
      <c r="C162" s="4" t="s">
        <v>39</v>
      </c>
      <c r="D162" s="4" t="s">
        <v>203</v>
      </c>
      <c r="E162" s="4" t="s">
        <v>211</v>
      </c>
      <c r="F162" s="4" t="s">
        <v>213</v>
      </c>
      <c r="G162" s="4" t="s">
        <v>206</v>
      </c>
      <c r="H162" s="7" t="s">
        <v>202</v>
      </c>
      <c r="I162" s="8" t="n">
        <v>46170</v>
      </c>
      <c r="J162" s="9" t="n">
        <f aca="false">IF(I162="","",ROUND((Povzetek!$C$3-I162)/365.25,1))</f>
        <v>0.3</v>
      </c>
      <c r="K162" s="6" t="n">
        <v>2087</v>
      </c>
      <c r="L162" s="10" t="str">
        <f aca="false">HYPERLINK("https://docs.sbng.si/link/"&amp;K162,"odpri")</f>
        <v>odpri</v>
      </c>
    </row>
    <row r="163" customFormat="false" ht="15" hidden="false" customHeight="false" outlineLevel="0" collapsed="false">
      <c r="A163" s="6" t="n">
        <v>162</v>
      </c>
      <c r="B163" s="6" t="s">
        <v>38</v>
      </c>
      <c r="C163" s="4" t="s">
        <v>39</v>
      </c>
      <c r="D163" s="4" t="s">
        <v>214</v>
      </c>
      <c r="E163" s="4" t="s">
        <v>215</v>
      </c>
      <c r="F163" s="4" t="s">
        <v>215</v>
      </c>
      <c r="G163" s="4" t="s">
        <v>216</v>
      </c>
      <c r="H163" s="7" t="s">
        <v>202</v>
      </c>
      <c r="I163" s="8" t="n">
        <v>45713</v>
      </c>
      <c r="J163" s="9" t="n">
        <f aca="false">IF(I163="","",ROUND((Povzetek!$C$3-I163)/365.25,1))</f>
        <v>1.6</v>
      </c>
      <c r="K163" s="6" t="n">
        <v>1333</v>
      </c>
      <c r="L163" s="10" t="str">
        <f aca="false">HYPERLINK("https://docs.sbng.si/link/"&amp;K163,"odpri")</f>
        <v>odpri</v>
      </c>
    </row>
    <row r="164" customFormat="false" ht="15" hidden="false" customHeight="false" outlineLevel="0" collapsed="false">
      <c r="A164" s="6" t="n">
        <v>163</v>
      </c>
      <c r="B164" s="6" t="s">
        <v>38</v>
      </c>
      <c r="C164" s="4" t="s">
        <v>39</v>
      </c>
      <c r="D164" s="4" t="s">
        <v>214</v>
      </c>
      <c r="E164" s="4" t="s">
        <v>217</v>
      </c>
      <c r="F164" s="4" t="s">
        <v>218</v>
      </c>
      <c r="G164" s="4" t="s">
        <v>216</v>
      </c>
      <c r="H164" s="7" t="s">
        <v>202</v>
      </c>
      <c r="I164" s="8" t="n">
        <v>45393</v>
      </c>
      <c r="J164" s="9" t="n">
        <f aca="false">IF(I164="","",ROUND((Povzetek!$C$3-I164)/365.25,1))</f>
        <v>2.4</v>
      </c>
      <c r="K164" s="6" t="n">
        <v>1263</v>
      </c>
      <c r="L164" s="10" t="str">
        <f aca="false">HYPERLINK("https://docs.sbng.si/link/"&amp;K164,"odpri")</f>
        <v>odpri</v>
      </c>
    </row>
    <row r="165" customFormat="false" ht="15" hidden="false" customHeight="false" outlineLevel="0" collapsed="false">
      <c r="A165" s="6" t="n">
        <v>164</v>
      </c>
      <c r="B165" s="6" t="s">
        <v>38</v>
      </c>
      <c r="C165" s="4" t="s">
        <v>39</v>
      </c>
      <c r="D165" s="4" t="s">
        <v>214</v>
      </c>
      <c r="E165" s="4" t="s">
        <v>217</v>
      </c>
      <c r="F165" s="4" t="s">
        <v>219</v>
      </c>
      <c r="G165" s="4" t="s">
        <v>216</v>
      </c>
      <c r="H165" s="7" t="s">
        <v>202</v>
      </c>
      <c r="I165" s="8" t="n">
        <v>45393</v>
      </c>
      <c r="J165" s="9" t="n">
        <f aca="false">IF(I165="","",ROUND((Povzetek!$C$3-I165)/365.25,1))</f>
        <v>2.4</v>
      </c>
      <c r="K165" s="6" t="n">
        <v>1269</v>
      </c>
      <c r="L165" s="10" t="str">
        <f aca="false">HYPERLINK("https://docs.sbng.si/link/"&amp;K165,"odpri")</f>
        <v>odpri</v>
      </c>
    </row>
    <row r="166" customFormat="false" ht="15" hidden="false" customHeight="false" outlineLevel="0" collapsed="false">
      <c r="A166" s="6" t="n">
        <v>165</v>
      </c>
      <c r="B166" s="6" t="s">
        <v>38</v>
      </c>
      <c r="C166" s="4" t="s">
        <v>39</v>
      </c>
      <c r="D166" s="4" t="s">
        <v>214</v>
      </c>
      <c r="E166" s="4" t="s">
        <v>217</v>
      </c>
      <c r="F166" s="4" t="s">
        <v>220</v>
      </c>
      <c r="G166" s="4" t="s">
        <v>216</v>
      </c>
      <c r="H166" s="7" t="s">
        <v>202</v>
      </c>
      <c r="I166" s="8" t="n">
        <v>45393</v>
      </c>
      <c r="J166" s="9" t="n">
        <f aca="false">IF(I166="","",ROUND((Povzetek!$C$3-I166)/365.25,1))</f>
        <v>2.4</v>
      </c>
      <c r="K166" s="6" t="n">
        <v>1265</v>
      </c>
      <c r="L166" s="10" t="str">
        <f aca="false">HYPERLINK("https://docs.sbng.si/link/"&amp;K166,"odpri")</f>
        <v>odpri</v>
      </c>
    </row>
    <row r="167" customFormat="false" ht="15" hidden="false" customHeight="false" outlineLevel="0" collapsed="false">
      <c r="A167" s="6" t="n">
        <v>166</v>
      </c>
      <c r="B167" s="6" t="s">
        <v>38</v>
      </c>
      <c r="C167" s="4" t="s">
        <v>39</v>
      </c>
      <c r="D167" s="4" t="s">
        <v>214</v>
      </c>
      <c r="E167" s="4" t="s">
        <v>217</v>
      </c>
      <c r="F167" s="4" t="s">
        <v>221</v>
      </c>
      <c r="G167" s="4" t="s">
        <v>216</v>
      </c>
      <c r="H167" s="7" t="s">
        <v>202</v>
      </c>
      <c r="I167" s="8" t="n">
        <v>45393</v>
      </c>
      <c r="J167" s="9" t="n">
        <f aca="false">IF(I167="","",ROUND((Povzetek!$C$3-I167)/365.25,1))</f>
        <v>2.4</v>
      </c>
      <c r="K167" s="6" t="n">
        <v>1267</v>
      </c>
      <c r="L167" s="10" t="str">
        <f aca="false">HYPERLINK("https://docs.sbng.si/link/"&amp;K167,"odpri")</f>
        <v>odpri</v>
      </c>
    </row>
    <row r="168" customFormat="false" ht="15" hidden="false" customHeight="false" outlineLevel="0" collapsed="false">
      <c r="A168" s="6" t="n">
        <v>167</v>
      </c>
      <c r="B168" s="6" t="s">
        <v>38</v>
      </c>
      <c r="C168" s="4" t="s">
        <v>39</v>
      </c>
      <c r="D168" s="4" t="s">
        <v>214</v>
      </c>
      <c r="E168" s="4" t="s">
        <v>217</v>
      </c>
      <c r="F168" s="4" t="s">
        <v>222</v>
      </c>
      <c r="G168" s="4" t="s">
        <v>216</v>
      </c>
      <c r="H168" s="7" t="s">
        <v>202</v>
      </c>
      <c r="I168" s="8" t="n">
        <v>45393</v>
      </c>
      <c r="J168" s="9" t="n">
        <f aca="false">IF(I168="","",ROUND((Povzetek!$C$3-I168)/365.25,1))</f>
        <v>2.4</v>
      </c>
      <c r="K168" s="6" t="n">
        <v>1273</v>
      </c>
      <c r="L168" s="10" t="str">
        <f aca="false">HYPERLINK("https://docs.sbng.si/link/"&amp;K168,"odpri")</f>
        <v>odpri</v>
      </c>
    </row>
    <row r="169" customFormat="false" ht="15" hidden="false" customHeight="false" outlineLevel="0" collapsed="false">
      <c r="A169" s="6" t="n">
        <v>168</v>
      </c>
      <c r="B169" s="6" t="s">
        <v>38</v>
      </c>
      <c r="C169" s="4" t="s">
        <v>39</v>
      </c>
      <c r="D169" s="4" t="s">
        <v>214</v>
      </c>
      <c r="E169" s="4" t="s">
        <v>217</v>
      </c>
      <c r="F169" s="4" t="s">
        <v>223</v>
      </c>
      <c r="G169" s="4" t="s">
        <v>216</v>
      </c>
      <c r="H169" s="7" t="s">
        <v>202</v>
      </c>
      <c r="I169" s="8" t="n">
        <v>45393</v>
      </c>
      <c r="J169" s="9" t="n">
        <f aca="false">IF(I169="","",ROUND((Povzetek!$C$3-I169)/365.25,1))</f>
        <v>2.4</v>
      </c>
      <c r="K169" s="6" t="n">
        <v>1275</v>
      </c>
      <c r="L169" s="10" t="str">
        <f aca="false">HYPERLINK("https://docs.sbng.si/link/"&amp;K169,"odpri")</f>
        <v>odpri</v>
      </c>
    </row>
    <row r="170" customFormat="false" ht="15" hidden="false" customHeight="false" outlineLevel="0" collapsed="false">
      <c r="A170" s="6" t="n">
        <v>169</v>
      </c>
      <c r="B170" s="6" t="s">
        <v>38</v>
      </c>
      <c r="C170" s="4" t="s">
        <v>39</v>
      </c>
      <c r="D170" s="4" t="s">
        <v>214</v>
      </c>
      <c r="E170" s="4" t="s">
        <v>217</v>
      </c>
      <c r="F170" s="4" t="s">
        <v>224</v>
      </c>
      <c r="G170" s="4" t="s">
        <v>216</v>
      </c>
      <c r="H170" s="7" t="s">
        <v>202</v>
      </c>
      <c r="I170" s="8" t="n">
        <v>45393</v>
      </c>
      <c r="J170" s="9" t="n">
        <f aca="false">IF(I170="","",ROUND((Povzetek!$C$3-I170)/365.25,1))</f>
        <v>2.4</v>
      </c>
      <c r="K170" s="6" t="n">
        <v>1277</v>
      </c>
      <c r="L170" s="10" t="str">
        <f aca="false">HYPERLINK("https://docs.sbng.si/link/"&amp;K170,"odpri")</f>
        <v>odpri</v>
      </c>
    </row>
    <row r="171" customFormat="false" ht="15" hidden="false" customHeight="false" outlineLevel="0" collapsed="false">
      <c r="A171" s="6" t="n">
        <v>170</v>
      </c>
      <c r="B171" s="6" t="s">
        <v>38</v>
      </c>
      <c r="C171" s="4" t="s">
        <v>39</v>
      </c>
      <c r="D171" s="4" t="s">
        <v>214</v>
      </c>
      <c r="E171" s="4" t="s">
        <v>217</v>
      </c>
      <c r="F171" s="4" t="s">
        <v>225</v>
      </c>
      <c r="G171" s="4" t="s">
        <v>216</v>
      </c>
      <c r="H171" s="7" t="s">
        <v>202</v>
      </c>
      <c r="I171" s="8" t="n">
        <v>45393</v>
      </c>
      <c r="J171" s="9" t="n">
        <f aca="false">IF(I171="","",ROUND((Povzetek!$C$3-I171)/365.25,1))</f>
        <v>2.4</v>
      </c>
      <c r="K171" s="6" t="n">
        <v>1279</v>
      </c>
      <c r="L171" s="10" t="str">
        <f aca="false">HYPERLINK("https://docs.sbng.si/link/"&amp;K171,"odpri")</f>
        <v>odpri</v>
      </c>
    </row>
    <row r="172" customFormat="false" ht="15" hidden="false" customHeight="false" outlineLevel="0" collapsed="false">
      <c r="A172" s="6" t="n">
        <v>171</v>
      </c>
      <c r="B172" s="6" t="s">
        <v>38</v>
      </c>
      <c r="C172" s="4" t="s">
        <v>39</v>
      </c>
      <c r="D172" s="4" t="s">
        <v>214</v>
      </c>
      <c r="E172" s="4" t="s">
        <v>217</v>
      </c>
      <c r="F172" s="4" t="s">
        <v>226</v>
      </c>
      <c r="G172" s="4" t="s">
        <v>216</v>
      </c>
      <c r="H172" s="7" t="s">
        <v>202</v>
      </c>
      <c r="I172" s="8" t="n">
        <v>45393</v>
      </c>
      <c r="J172" s="9" t="n">
        <f aca="false">IF(I172="","",ROUND((Povzetek!$C$3-I172)/365.25,1))</f>
        <v>2.4</v>
      </c>
      <c r="K172" s="6" t="n">
        <v>1281</v>
      </c>
      <c r="L172" s="10" t="str">
        <f aca="false">HYPERLINK("https://docs.sbng.si/link/"&amp;K172,"odpri")</f>
        <v>odpri</v>
      </c>
    </row>
    <row r="173" customFormat="false" ht="15" hidden="false" customHeight="false" outlineLevel="0" collapsed="false">
      <c r="A173" s="6" t="n">
        <v>172</v>
      </c>
      <c r="B173" s="6" t="s">
        <v>38</v>
      </c>
      <c r="C173" s="4" t="s">
        <v>39</v>
      </c>
      <c r="D173" s="4" t="s">
        <v>214</v>
      </c>
      <c r="E173" s="4" t="s">
        <v>217</v>
      </c>
      <c r="F173" s="4" t="s">
        <v>227</v>
      </c>
      <c r="G173" s="4" t="s">
        <v>216</v>
      </c>
      <c r="H173" s="7" t="s">
        <v>202</v>
      </c>
      <c r="I173" s="8" t="n">
        <v>45393</v>
      </c>
      <c r="J173" s="9" t="n">
        <f aca="false">IF(I173="","",ROUND((Povzetek!$C$3-I173)/365.25,1))</f>
        <v>2.4</v>
      </c>
      <c r="K173" s="6" t="n">
        <v>1283</v>
      </c>
      <c r="L173" s="10" t="str">
        <f aca="false">HYPERLINK("https://docs.sbng.si/link/"&amp;K173,"odpri")</f>
        <v>odpri</v>
      </c>
    </row>
    <row r="174" customFormat="false" ht="15" hidden="false" customHeight="false" outlineLevel="0" collapsed="false">
      <c r="A174" s="6" t="n">
        <v>173</v>
      </c>
      <c r="B174" s="6" t="s">
        <v>38</v>
      </c>
      <c r="C174" s="4" t="s">
        <v>39</v>
      </c>
      <c r="D174" s="4" t="s">
        <v>214</v>
      </c>
      <c r="E174" s="4" t="s">
        <v>217</v>
      </c>
      <c r="F174" s="4" t="s">
        <v>228</v>
      </c>
      <c r="G174" s="4" t="s">
        <v>216</v>
      </c>
      <c r="H174" s="7" t="s">
        <v>202</v>
      </c>
      <c r="I174" s="8" t="n">
        <v>45393</v>
      </c>
      <c r="J174" s="9" t="n">
        <f aca="false">IF(I174="","",ROUND((Povzetek!$C$3-I174)/365.25,1))</f>
        <v>2.4</v>
      </c>
      <c r="K174" s="6" t="n">
        <v>1285</v>
      </c>
      <c r="L174" s="10" t="str">
        <f aca="false">HYPERLINK("https://docs.sbng.si/link/"&amp;K174,"odpri")</f>
        <v>odpri</v>
      </c>
    </row>
    <row r="175" customFormat="false" ht="15" hidden="false" customHeight="false" outlineLevel="0" collapsed="false">
      <c r="A175" s="6" t="n">
        <v>174</v>
      </c>
      <c r="B175" s="6" t="s">
        <v>38</v>
      </c>
      <c r="C175" s="4" t="s">
        <v>39</v>
      </c>
      <c r="D175" s="4" t="s">
        <v>214</v>
      </c>
      <c r="E175" s="4" t="s">
        <v>217</v>
      </c>
      <c r="F175" s="4" t="s">
        <v>229</v>
      </c>
      <c r="G175" s="4" t="s">
        <v>216</v>
      </c>
      <c r="H175" s="7" t="s">
        <v>202</v>
      </c>
      <c r="I175" s="8" t="n">
        <v>45393</v>
      </c>
      <c r="J175" s="9" t="n">
        <f aca="false">IF(I175="","",ROUND((Povzetek!$C$3-I175)/365.25,1))</f>
        <v>2.4</v>
      </c>
      <c r="K175" s="6" t="n">
        <v>1287</v>
      </c>
      <c r="L175" s="10" t="str">
        <f aca="false">HYPERLINK("https://docs.sbng.si/link/"&amp;K175,"odpri")</f>
        <v>odpri</v>
      </c>
    </row>
    <row r="176" customFormat="false" ht="15" hidden="false" customHeight="false" outlineLevel="0" collapsed="false">
      <c r="A176" s="6" t="n">
        <v>175</v>
      </c>
      <c r="B176" s="6" t="s">
        <v>38</v>
      </c>
      <c r="C176" s="4" t="s">
        <v>39</v>
      </c>
      <c r="D176" s="4" t="s">
        <v>214</v>
      </c>
      <c r="E176" s="4" t="s">
        <v>217</v>
      </c>
      <c r="F176" s="4" t="s">
        <v>230</v>
      </c>
      <c r="G176" s="4" t="s">
        <v>216</v>
      </c>
      <c r="H176" s="7" t="s">
        <v>202</v>
      </c>
      <c r="I176" s="8" t="n">
        <v>45393</v>
      </c>
      <c r="J176" s="9" t="n">
        <f aca="false">IF(I176="","",ROUND((Povzetek!$C$3-I176)/365.25,1))</f>
        <v>2.4</v>
      </c>
      <c r="K176" s="6" t="n">
        <v>1289</v>
      </c>
      <c r="L176" s="10" t="str">
        <f aca="false">HYPERLINK("https://docs.sbng.si/link/"&amp;K176,"odpri")</f>
        <v>odpri</v>
      </c>
    </row>
    <row r="177" customFormat="false" ht="15" hidden="false" customHeight="false" outlineLevel="0" collapsed="false">
      <c r="A177" s="6" t="n">
        <v>176</v>
      </c>
      <c r="B177" s="6" t="s">
        <v>38</v>
      </c>
      <c r="C177" s="4" t="s">
        <v>39</v>
      </c>
      <c r="D177" s="4" t="s">
        <v>214</v>
      </c>
      <c r="E177" s="4" t="s">
        <v>217</v>
      </c>
      <c r="F177" s="4" t="s">
        <v>231</v>
      </c>
      <c r="G177" s="4" t="s">
        <v>216</v>
      </c>
      <c r="H177" s="7" t="s">
        <v>202</v>
      </c>
      <c r="I177" s="8" t="n">
        <v>45393</v>
      </c>
      <c r="J177" s="9" t="n">
        <f aca="false">IF(I177="","",ROUND((Povzetek!$C$3-I177)/365.25,1))</f>
        <v>2.4</v>
      </c>
      <c r="K177" s="6" t="n">
        <v>1291</v>
      </c>
      <c r="L177" s="10" t="str">
        <f aca="false">HYPERLINK("https://docs.sbng.si/link/"&amp;K177,"odpri")</f>
        <v>odpri</v>
      </c>
    </row>
    <row r="178" customFormat="false" ht="15" hidden="false" customHeight="false" outlineLevel="0" collapsed="false">
      <c r="A178" s="6" t="n">
        <v>177</v>
      </c>
      <c r="B178" s="6" t="s">
        <v>38</v>
      </c>
      <c r="C178" s="4" t="s">
        <v>39</v>
      </c>
      <c r="D178" s="4" t="s">
        <v>214</v>
      </c>
      <c r="E178" s="4" t="s">
        <v>217</v>
      </c>
      <c r="F178" s="4" t="s">
        <v>232</v>
      </c>
      <c r="G178" s="4" t="s">
        <v>216</v>
      </c>
      <c r="H178" s="7" t="s">
        <v>202</v>
      </c>
      <c r="I178" s="8" t="n">
        <v>45393</v>
      </c>
      <c r="J178" s="9" t="n">
        <f aca="false">IF(I178="","",ROUND((Povzetek!$C$3-I178)/365.25,1))</f>
        <v>2.4</v>
      </c>
      <c r="K178" s="6" t="n">
        <v>1293</v>
      </c>
      <c r="L178" s="10" t="str">
        <f aca="false">HYPERLINK("https://docs.sbng.si/link/"&amp;K178,"odpri")</f>
        <v>odpri</v>
      </c>
    </row>
    <row r="179" customFormat="false" ht="15" hidden="false" customHeight="false" outlineLevel="0" collapsed="false">
      <c r="A179" s="6" t="n">
        <v>178</v>
      </c>
      <c r="B179" s="6" t="s">
        <v>38</v>
      </c>
      <c r="C179" s="4" t="s">
        <v>39</v>
      </c>
      <c r="D179" s="4" t="s">
        <v>214</v>
      </c>
      <c r="E179" s="4" t="s">
        <v>217</v>
      </c>
      <c r="F179" s="4" t="s">
        <v>233</v>
      </c>
      <c r="G179" s="4" t="s">
        <v>216</v>
      </c>
      <c r="H179" s="7" t="s">
        <v>202</v>
      </c>
      <c r="I179" s="8" t="n">
        <v>45393</v>
      </c>
      <c r="J179" s="9" t="n">
        <f aca="false">IF(I179="","",ROUND((Povzetek!$C$3-I179)/365.25,1))</f>
        <v>2.4</v>
      </c>
      <c r="K179" s="6" t="n">
        <v>1295</v>
      </c>
      <c r="L179" s="10" t="str">
        <f aca="false">HYPERLINK("https://docs.sbng.si/link/"&amp;K179,"odpri")</f>
        <v>odpri</v>
      </c>
    </row>
    <row r="180" customFormat="false" ht="15" hidden="false" customHeight="false" outlineLevel="0" collapsed="false">
      <c r="A180" s="6" t="n">
        <v>179</v>
      </c>
      <c r="B180" s="6" t="s">
        <v>38</v>
      </c>
      <c r="C180" s="4" t="s">
        <v>39</v>
      </c>
      <c r="D180" s="4" t="s">
        <v>214</v>
      </c>
      <c r="E180" s="4" t="s">
        <v>234</v>
      </c>
      <c r="F180" s="4" t="s">
        <v>235</v>
      </c>
      <c r="G180" s="4" t="s">
        <v>216</v>
      </c>
      <c r="H180" s="7" t="s">
        <v>202</v>
      </c>
      <c r="I180" s="8" t="n">
        <v>46255</v>
      </c>
      <c r="J180" s="9" t="n">
        <f aca="false">IF(I180="","",ROUND((Povzetek!$C$3-I180)/365.25,1))</f>
        <v>0.1</v>
      </c>
      <c r="K180" s="6" t="n">
        <v>2073</v>
      </c>
      <c r="L180" s="10" t="str">
        <f aca="false">HYPERLINK("https://docs.sbng.si/link/"&amp;K180,"odpri")</f>
        <v>odpri</v>
      </c>
    </row>
    <row r="181" customFormat="false" ht="15" hidden="false" customHeight="false" outlineLevel="0" collapsed="false">
      <c r="A181" s="6" t="n">
        <v>180</v>
      </c>
      <c r="B181" s="6" t="s">
        <v>38</v>
      </c>
      <c r="C181" s="4" t="s">
        <v>39</v>
      </c>
      <c r="D181" s="4" t="s">
        <v>214</v>
      </c>
      <c r="E181" s="4" t="s">
        <v>234</v>
      </c>
      <c r="F181" s="4" t="s">
        <v>236</v>
      </c>
      <c r="G181" s="4" t="s">
        <v>216</v>
      </c>
      <c r="H181" s="7" t="s">
        <v>202</v>
      </c>
      <c r="I181" s="8" t="n">
        <v>46072</v>
      </c>
      <c r="J181" s="9" t="n">
        <f aca="false">IF(I181="","",ROUND((Povzetek!$C$3-I181)/365.25,1))</f>
        <v>0.6</v>
      </c>
      <c r="K181" s="6" t="n">
        <v>1025</v>
      </c>
      <c r="L181" s="10" t="str">
        <f aca="false">HYPERLINK("https://docs.sbng.si/link/"&amp;K181,"odpri")</f>
        <v>odpri</v>
      </c>
    </row>
    <row r="182" customFormat="false" ht="15" hidden="false" customHeight="false" outlineLevel="0" collapsed="false">
      <c r="A182" s="6" t="n">
        <v>181</v>
      </c>
      <c r="B182" s="6" t="s">
        <v>38</v>
      </c>
      <c r="C182" s="4" t="s">
        <v>39</v>
      </c>
      <c r="D182" s="4" t="s">
        <v>214</v>
      </c>
      <c r="E182" s="4" t="s">
        <v>234</v>
      </c>
      <c r="F182" s="4" t="s">
        <v>237</v>
      </c>
      <c r="G182" s="4" t="s">
        <v>216</v>
      </c>
      <c r="H182" s="7" t="s">
        <v>202</v>
      </c>
      <c r="I182" s="8" t="n">
        <v>45713</v>
      </c>
      <c r="J182" s="9" t="n">
        <f aca="false">IF(I182="","",ROUND((Povzetek!$C$3-I182)/365.25,1))</f>
        <v>1.6</v>
      </c>
      <c r="K182" s="6" t="n">
        <v>363</v>
      </c>
      <c r="L182" s="10" t="str">
        <f aca="false">HYPERLINK("https://docs.sbng.si/link/"&amp;K182,"odpri")</f>
        <v>odpri</v>
      </c>
    </row>
    <row r="183" customFormat="false" ht="15" hidden="false" customHeight="false" outlineLevel="0" collapsed="false">
      <c r="A183" s="6" t="n">
        <v>182</v>
      </c>
      <c r="B183" s="6" t="s">
        <v>38</v>
      </c>
      <c r="C183" s="4" t="s">
        <v>39</v>
      </c>
      <c r="D183" s="4" t="s">
        <v>214</v>
      </c>
      <c r="E183" s="4" t="s">
        <v>234</v>
      </c>
      <c r="F183" s="4" t="s">
        <v>238</v>
      </c>
      <c r="G183" s="4" t="s">
        <v>216</v>
      </c>
      <c r="H183" s="7" t="s">
        <v>202</v>
      </c>
      <c r="I183" s="8" t="n">
        <v>45713</v>
      </c>
      <c r="J183" s="9" t="n">
        <f aca="false">IF(I183="","",ROUND((Povzetek!$C$3-I183)/365.25,1))</f>
        <v>1.6</v>
      </c>
      <c r="K183" s="6" t="n">
        <v>385</v>
      </c>
      <c r="L183" s="10" t="str">
        <f aca="false">HYPERLINK("https://docs.sbng.si/link/"&amp;K183,"odpri")</f>
        <v>odpri</v>
      </c>
    </row>
    <row r="184" customFormat="false" ht="15" hidden="false" customHeight="false" outlineLevel="0" collapsed="false">
      <c r="A184" s="6" t="n">
        <v>183</v>
      </c>
      <c r="B184" s="6" t="s">
        <v>38</v>
      </c>
      <c r="C184" s="4" t="s">
        <v>39</v>
      </c>
      <c r="D184" s="4" t="s">
        <v>214</v>
      </c>
      <c r="E184" s="4" t="s">
        <v>234</v>
      </c>
      <c r="F184" s="4" t="s">
        <v>239</v>
      </c>
      <c r="G184" s="4" t="s">
        <v>216</v>
      </c>
      <c r="H184" s="7" t="s">
        <v>202</v>
      </c>
      <c r="I184" s="8" t="n">
        <v>45713</v>
      </c>
      <c r="J184" s="9" t="n">
        <f aca="false">IF(I184="","",ROUND((Povzetek!$C$3-I184)/365.25,1))</f>
        <v>1.6</v>
      </c>
      <c r="K184" s="6" t="n">
        <v>365</v>
      </c>
      <c r="L184" s="10" t="str">
        <f aca="false">HYPERLINK("https://docs.sbng.si/link/"&amp;K184,"odpri")</f>
        <v>odpri</v>
      </c>
    </row>
    <row r="185" customFormat="false" ht="15" hidden="false" customHeight="false" outlineLevel="0" collapsed="false">
      <c r="A185" s="6" t="n">
        <v>184</v>
      </c>
      <c r="B185" s="6" t="s">
        <v>38</v>
      </c>
      <c r="C185" s="4" t="s">
        <v>39</v>
      </c>
      <c r="D185" s="4" t="s">
        <v>214</v>
      </c>
      <c r="E185" s="4" t="s">
        <v>234</v>
      </c>
      <c r="F185" s="4" t="s">
        <v>240</v>
      </c>
      <c r="G185" s="4" t="s">
        <v>216</v>
      </c>
      <c r="H185" s="7" t="s">
        <v>202</v>
      </c>
      <c r="I185" s="8" t="n">
        <v>45713</v>
      </c>
      <c r="J185" s="9" t="n">
        <f aca="false">IF(I185="","",ROUND((Povzetek!$C$3-I185)/365.25,1))</f>
        <v>1.6</v>
      </c>
      <c r="K185" s="6" t="n">
        <v>367</v>
      </c>
      <c r="L185" s="10" t="str">
        <f aca="false">HYPERLINK("https://docs.sbng.si/link/"&amp;K185,"odpri")</f>
        <v>odpri</v>
      </c>
    </row>
    <row r="186" customFormat="false" ht="15" hidden="false" customHeight="false" outlineLevel="0" collapsed="false">
      <c r="A186" s="6" t="n">
        <v>185</v>
      </c>
      <c r="B186" s="6" t="s">
        <v>38</v>
      </c>
      <c r="C186" s="4" t="s">
        <v>39</v>
      </c>
      <c r="D186" s="4" t="s">
        <v>214</v>
      </c>
      <c r="E186" s="4" t="s">
        <v>234</v>
      </c>
      <c r="F186" s="4" t="s">
        <v>241</v>
      </c>
      <c r="G186" s="4" t="s">
        <v>216</v>
      </c>
      <c r="H186" s="7" t="s">
        <v>202</v>
      </c>
      <c r="I186" s="8" t="n">
        <v>45713</v>
      </c>
      <c r="J186" s="9" t="n">
        <f aca="false">IF(I186="","",ROUND((Povzetek!$C$3-I186)/365.25,1))</f>
        <v>1.6</v>
      </c>
      <c r="K186" s="6" t="n">
        <v>369</v>
      </c>
      <c r="L186" s="10" t="str">
        <f aca="false">HYPERLINK("https://docs.sbng.si/link/"&amp;K186,"odpri")</f>
        <v>odpri</v>
      </c>
    </row>
    <row r="187" customFormat="false" ht="15" hidden="false" customHeight="false" outlineLevel="0" collapsed="false">
      <c r="A187" s="6" t="n">
        <v>186</v>
      </c>
      <c r="B187" s="6" t="s">
        <v>38</v>
      </c>
      <c r="C187" s="4" t="s">
        <v>39</v>
      </c>
      <c r="D187" s="4" t="s">
        <v>214</v>
      </c>
      <c r="E187" s="4" t="s">
        <v>234</v>
      </c>
      <c r="F187" s="4" t="s">
        <v>242</v>
      </c>
      <c r="G187" s="4" t="s">
        <v>216</v>
      </c>
      <c r="H187" s="7" t="s">
        <v>202</v>
      </c>
      <c r="I187" s="8" t="n">
        <v>45713</v>
      </c>
      <c r="J187" s="9" t="n">
        <f aca="false">IF(I187="","",ROUND((Povzetek!$C$3-I187)/365.25,1))</f>
        <v>1.6</v>
      </c>
      <c r="K187" s="6" t="n">
        <v>371</v>
      </c>
      <c r="L187" s="10" t="str">
        <f aca="false">HYPERLINK("https://docs.sbng.si/link/"&amp;K187,"odpri")</f>
        <v>odpri</v>
      </c>
    </row>
    <row r="188" customFormat="false" ht="15" hidden="false" customHeight="false" outlineLevel="0" collapsed="false">
      <c r="A188" s="6" t="n">
        <v>187</v>
      </c>
      <c r="B188" s="6" t="s">
        <v>38</v>
      </c>
      <c r="C188" s="4" t="s">
        <v>39</v>
      </c>
      <c r="D188" s="4" t="s">
        <v>214</v>
      </c>
      <c r="E188" s="4" t="s">
        <v>234</v>
      </c>
      <c r="F188" s="4" t="s">
        <v>243</v>
      </c>
      <c r="G188" s="4" t="s">
        <v>216</v>
      </c>
      <c r="H188" s="7" t="s">
        <v>202</v>
      </c>
      <c r="I188" s="8" t="n">
        <v>45713</v>
      </c>
      <c r="J188" s="9" t="n">
        <f aca="false">IF(I188="","",ROUND((Povzetek!$C$3-I188)/365.25,1))</f>
        <v>1.6</v>
      </c>
      <c r="K188" s="6" t="n">
        <v>375</v>
      </c>
      <c r="L188" s="10" t="str">
        <f aca="false">HYPERLINK("https://docs.sbng.si/link/"&amp;K188,"odpri")</f>
        <v>odpri</v>
      </c>
    </row>
    <row r="189" customFormat="false" ht="15" hidden="false" customHeight="false" outlineLevel="0" collapsed="false">
      <c r="A189" s="6" t="n">
        <v>188</v>
      </c>
      <c r="B189" s="6" t="s">
        <v>38</v>
      </c>
      <c r="C189" s="4" t="s">
        <v>39</v>
      </c>
      <c r="D189" s="4" t="s">
        <v>214</v>
      </c>
      <c r="E189" s="4" t="s">
        <v>234</v>
      </c>
      <c r="F189" s="4" t="s">
        <v>244</v>
      </c>
      <c r="G189" s="4" t="s">
        <v>216</v>
      </c>
      <c r="H189" s="7" t="s">
        <v>202</v>
      </c>
      <c r="I189" s="8" t="n">
        <v>45713</v>
      </c>
      <c r="J189" s="9" t="n">
        <f aca="false">IF(I189="","",ROUND((Povzetek!$C$3-I189)/365.25,1))</f>
        <v>1.6</v>
      </c>
      <c r="K189" s="6" t="n">
        <v>377</v>
      </c>
      <c r="L189" s="10" t="str">
        <f aca="false">HYPERLINK("https://docs.sbng.si/link/"&amp;K189,"odpri")</f>
        <v>odpri</v>
      </c>
    </row>
    <row r="190" customFormat="false" ht="15" hidden="false" customHeight="false" outlineLevel="0" collapsed="false">
      <c r="A190" s="6" t="n">
        <v>189</v>
      </c>
      <c r="B190" s="6" t="s">
        <v>38</v>
      </c>
      <c r="C190" s="4" t="s">
        <v>39</v>
      </c>
      <c r="D190" s="4" t="s">
        <v>214</v>
      </c>
      <c r="E190" s="4" t="s">
        <v>234</v>
      </c>
      <c r="F190" s="4" t="s">
        <v>245</v>
      </c>
      <c r="G190" s="4" t="s">
        <v>216</v>
      </c>
      <c r="H190" s="7" t="s">
        <v>202</v>
      </c>
      <c r="I190" s="8" t="n">
        <v>45713</v>
      </c>
      <c r="J190" s="9" t="n">
        <f aca="false">IF(I190="","",ROUND((Povzetek!$C$3-I190)/365.25,1))</f>
        <v>1.6</v>
      </c>
      <c r="K190" s="6" t="n">
        <v>379</v>
      </c>
      <c r="L190" s="10" t="str">
        <f aca="false">HYPERLINK("https://docs.sbng.si/link/"&amp;K190,"odpri")</f>
        <v>odpri</v>
      </c>
    </row>
    <row r="191" customFormat="false" ht="15" hidden="false" customHeight="false" outlineLevel="0" collapsed="false">
      <c r="A191" s="6" t="n">
        <v>190</v>
      </c>
      <c r="B191" s="6" t="s">
        <v>38</v>
      </c>
      <c r="C191" s="4" t="s">
        <v>39</v>
      </c>
      <c r="D191" s="4" t="s">
        <v>214</v>
      </c>
      <c r="E191" s="4" t="s">
        <v>234</v>
      </c>
      <c r="F191" s="4" t="s">
        <v>246</v>
      </c>
      <c r="G191" s="4" t="s">
        <v>216</v>
      </c>
      <c r="H191" s="7" t="s">
        <v>202</v>
      </c>
      <c r="I191" s="8" t="n">
        <v>45713</v>
      </c>
      <c r="J191" s="9" t="n">
        <f aca="false">IF(I191="","",ROUND((Povzetek!$C$3-I191)/365.25,1))</f>
        <v>1.6</v>
      </c>
      <c r="K191" s="6" t="n">
        <v>381</v>
      </c>
      <c r="L191" s="10" t="str">
        <f aca="false">HYPERLINK("https://docs.sbng.si/link/"&amp;K191,"odpri")</f>
        <v>odpri</v>
      </c>
    </row>
    <row r="192" customFormat="false" ht="15" hidden="false" customHeight="false" outlineLevel="0" collapsed="false">
      <c r="A192" s="6" t="n">
        <v>191</v>
      </c>
      <c r="B192" s="6" t="s">
        <v>38</v>
      </c>
      <c r="C192" s="4" t="s">
        <v>39</v>
      </c>
      <c r="D192" s="4" t="s">
        <v>214</v>
      </c>
      <c r="E192" s="4" t="s">
        <v>234</v>
      </c>
      <c r="F192" s="4" t="s">
        <v>247</v>
      </c>
      <c r="G192" s="4" t="s">
        <v>216</v>
      </c>
      <c r="H192" s="7" t="s">
        <v>202</v>
      </c>
      <c r="I192" s="8" t="n">
        <v>45713</v>
      </c>
      <c r="J192" s="9" t="n">
        <f aca="false">IF(I192="","",ROUND((Povzetek!$C$3-I192)/365.25,1))</f>
        <v>1.6</v>
      </c>
      <c r="K192" s="6" t="n">
        <v>383</v>
      </c>
      <c r="L192" s="10" t="str">
        <f aca="false">HYPERLINK("https://docs.sbng.si/link/"&amp;K192,"odpri")</f>
        <v>odpri</v>
      </c>
    </row>
    <row r="193" customFormat="false" ht="15" hidden="false" customHeight="false" outlineLevel="0" collapsed="false">
      <c r="A193" s="6" t="n">
        <v>192</v>
      </c>
      <c r="B193" s="6" t="s">
        <v>38</v>
      </c>
      <c r="C193" s="4" t="s">
        <v>39</v>
      </c>
      <c r="D193" s="4" t="s">
        <v>248</v>
      </c>
      <c r="E193" s="4"/>
      <c r="F193" s="4" t="s">
        <v>249</v>
      </c>
      <c r="G193" s="4" t="s">
        <v>250</v>
      </c>
      <c r="H193" s="7" t="s">
        <v>145</v>
      </c>
      <c r="I193" s="8" t="n">
        <v>45806</v>
      </c>
      <c r="J193" s="9" t="n">
        <f aca="false">IF(I193="","",ROUND((Povzetek!$C$3-I193)/365.25,1))</f>
        <v>1.3</v>
      </c>
      <c r="K193" s="6" t="n">
        <v>223</v>
      </c>
      <c r="L193" s="10" t="str">
        <f aca="false">HYPERLINK("https://docs.sbng.si/link/"&amp;K193,"odpri")</f>
        <v>odpri</v>
      </c>
    </row>
    <row r="194" customFormat="false" ht="15" hidden="false" customHeight="false" outlineLevel="0" collapsed="false">
      <c r="A194" s="6" t="n">
        <v>193</v>
      </c>
      <c r="B194" s="6" t="s">
        <v>38</v>
      </c>
      <c r="C194" s="4" t="s">
        <v>39</v>
      </c>
      <c r="D194" s="4" t="s">
        <v>248</v>
      </c>
      <c r="E194" s="4"/>
      <c r="F194" s="4" t="s">
        <v>251</v>
      </c>
      <c r="G194" s="4" t="s">
        <v>49</v>
      </c>
      <c r="H194" s="7" t="s">
        <v>145</v>
      </c>
      <c r="I194" s="8" t="n">
        <v>45744</v>
      </c>
      <c r="J194" s="9" t="n">
        <f aca="false">IF(I194="","",ROUND((Povzetek!$C$3-I194)/365.25,1))</f>
        <v>1.5</v>
      </c>
      <c r="K194" s="6" t="n">
        <v>1855</v>
      </c>
      <c r="L194" s="10" t="str">
        <f aca="false">HYPERLINK("https://docs.sbng.si/link/"&amp;K194,"odpri")</f>
        <v>odpri</v>
      </c>
    </row>
    <row r="195" customFormat="false" ht="23.85" hidden="false" customHeight="false" outlineLevel="0" collapsed="false">
      <c r="A195" s="6" t="n">
        <v>194</v>
      </c>
      <c r="B195" s="6" t="s">
        <v>252</v>
      </c>
      <c r="C195" s="4" t="s">
        <v>253</v>
      </c>
      <c r="D195" s="4" t="s">
        <v>177</v>
      </c>
      <c r="E195" s="4" t="s">
        <v>254</v>
      </c>
      <c r="F195" s="4" t="s">
        <v>255</v>
      </c>
      <c r="G195" s="4" t="s">
        <v>256</v>
      </c>
      <c r="H195" s="7" t="s">
        <v>44</v>
      </c>
      <c r="I195" s="8" t="n">
        <v>45334</v>
      </c>
      <c r="J195" s="9" t="n">
        <f aca="false">IF(I195="","",ROUND((Povzetek!$C$3-I195)/365.25,1))</f>
        <v>2.6</v>
      </c>
      <c r="K195" s="6" t="n">
        <v>721</v>
      </c>
      <c r="L195" s="10" t="str">
        <f aca="false">HYPERLINK("https://docs.sbng.si/link/"&amp;K195,"odpri")</f>
        <v>odpri</v>
      </c>
    </row>
    <row r="196" customFormat="false" ht="23.85" hidden="false" customHeight="false" outlineLevel="0" collapsed="false">
      <c r="A196" s="6" t="n">
        <v>195</v>
      </c>
      <c r="B196" s="6" t="s">
        <v>252</v>
      </c>
      <c r="C196" s="4" t="s">
        <v>253</v>
      </c>
      <c r="D196" s="4" t="s">
        <v>177</v>
      </c>
      <c r="E196" s="4" t="s">
        <v>254</v>
      </c>
      <c r="F196" s="4" t="s">
        <v>257</v>
      </c>
      <c r="G196" s="4" t="s">
        <v>256</v>
      </c>
      <c r="H196" s="7" t="s">
        <v>44</v>
      </c>
      <c r="I196" s="8" t="n">
        <v>46006</v>
      </c>
      <c r="J196" s="9" t="n">
        <f aca="false">IF(I196="","",ROUND((Povzetek!$C$3-I196)/365.25,1))</f>
        <v>0.8</v>
      </c>
      <c r="K196" s="6" t="n">
        <v>1997</v>
      </c>
      <c r="L196" s="10" t="str">
        <f aca="false">HYPERLINK("https://docs.sbng.si/link/"&amp;K196,"odpri")</f>
        <v>odpri</v>
      </c>
    </row>
    <row r="197" customFormat="false" ht="23.85" hidden="false" customHeight="false" outlineLevel="0" collapsed="false">
      <c r="A197" s="6" t="n">
        <v>196</v>
      </c>
      <c r="B197" s="6" t="s">
        <v>252</v>
      </c>
      <c r="C197" s="4" t="s">
        <v>253</v>
      </c>
      <c r="D197" s="4" t="s">
        <v>177</v>
      </c>
      <c r="E197" s="4" t="s">
        <v>254</v>
      </c>
      <c r="F197" s="4" t="s">
        <v>258</v>
      </c>
      <c r="G197" s="4" t="s">
        <v>256</v>
      </c>
      <c r="H197" s="7" t="s">
        <v>44</v>
      </c>
      <c r="I197" s="8" t="n">
        <v>46066</v>
      </c>
      <c r="J197" s="9" t="n">
        <f aca="false">IF(I197="","",ROUND((Povzetek!$C$3-I197)/365.25,1))</f>
        <v>0.6</v>
      </c>
      <c r="K197" s="6" t="n">
        <v>997</v>
      </c>
      <c r="L197" s="10" t="str">
        <f aca="false">HYPERLINK("https://docs.sbng.si/link/"&amp;K197,"odpri")</f>
        <v>odpri</v>
      </c>
    </row>
    <row r="198" customFormat="false" ht="23.85" hidden="false" customHeight="false" outlineLevel="0" collapsed="false">
      <c r="A198" s="6" t="n">
        <v>197</v>
      </c>
      <c r="B198" s="6" t="s">
        <v>252</v>
      </c>
      <c r="C198" s="4" t="s">
        <v>253</v>
      </c>
      <c r="D198" s="4" t="s">
        <v>177</v>
      </c>
      <c r="E198" s="4" t="s">
        <v>254</v>
      </c>
      <c r="F198" s="4" t="s">
        <v>259</v>
      </c>
      <c r="G198" s="4" t="s">
        <v>256</v>
      </c>
      <c r="H198" s="7" t="s">
        <v>44</v>
      </c>
      <c r="I198" s="8" t="n">
        <v>45350</v>
      </c>
      <c r="J198" s="9" t="n">
        <f aca="false">IF(I198="","",ROUND((Povzetek!$C$3-I198)/365.25,1))</f>
        <v>2.6</v>
      </c>
      <c r="K198" s="6" t="n">
        <v>749</v>
      </c>
      <c r="L198" s="10" t="str">
        <f aca="false">HYPERLINK("https://docs.sbng.si/link/"&amp;K198,"odpri")</f>
        <v>odpri</v>
      </c>
    </row>
    <row r="199" customFormat="false" ht="23.85" hidden="false" customHeight="false" outlineLevel="0" collapsed="false">
      <c r="A199" s="6" t="n">
        <v>198</v>
      </c>
      <c r="B199" s="6" t="s">
        <v>252</v>
      </c>
      <c r="C199" s="4" t="s">
        <v>253</v>
      </c>
      <c r="D199" s="4" t="s">
        <v>177</v>
      </c>
      <c r="E199" s="4" t="s">
        <v>254</v>
      </c>
      <c r="F199" s="4" t="s">
        <v>260</v>
      </c>
      <c r="G199" s="4" t="s">
        <v>256</v>
      </c>
      <c r="H199" s="7" t="s">
        <v>44</v>
      </c>
      <c r="I199" s="8" t="n">
        <v>45350</v>
      </c>
      <c r="J199" s="9" t="n">
        <f aca="false">IF(I199="","",ROUND((Povzetek!$C$3-I199)/365.25,1))</f>
        <v>2.6</v>
      </c>
      <c r="K199" s="6" t="n">
        <v>987</v>
      </c>
      <c r="L199" s="10" t="str">
        <f aca="false">HYPERLINK("https://docs.sbng.si/link/"&amp;K199,"odpri")</f>
        <v>odpri</v>
      </c>
    </row>
    <row r="200" customFormat="false" ht="23.85" hidden="false" customHeight="false" outlineLevel="0" collapsed="false">
      <c r="A200" s="6" t="n">
        <v>199</v>
      </c>
      <c r="B200" s="6" t="s">
        <v>252</v>
      </c>
      <c r="C200" s="4" t="s">
        <v>253</v>
      </c>
      <c r="D200" s="4" t="s">
        <v>177</v>
      </c>
      <c r="E200" s="4" t="s">
        <v>254</v>
      </c>
      <c r="F200" s="4" t="s">
        <v>261</v>
      </c>
      <c r="G200" s="4" t="s">
        <v>256</v>
      </c>
      <c r="H200" s="7" t="s">
        <v>44</v>
      </c>
      <c r="I200" s="8" t="n">
        <v>45350</v>
      </c>
      <c r="J200" s="9" t="n">
        <f aca="false">IF(I200="","",ROUND((Povzetek!$C$3-I200)/365.25,1))</f>
        <v>2.6</v>
      </c>
      <c r="K200" s="6" t="n">
        <v>751</v>
      </c>
      <c r="L200" s="10" t="str">
        <f aca="false">HYPERLINK("https://docs.sbng.si/link/"&amp;K200,"odpri")</f>
        <v>odpri</v>
      </c>
    </row>
    <row r="201" customFormat="false" ht="23.85" hidden="false" customHeight="false" outlineLevel="0" collapsed="false">
      <c r="A201" s="6" t="n">
        <v>200</v>
      </c>
      <c r="B201" s="6" t="s">
        <v>252</v>
      </c>
      <c r="C201" s="4" t="s">
        <v>253</v>
      </c>
      <c r="D201" s="4" t="s">
        <v>177</v>
      </c>
      <c r="E201" s="4" t="s">
        <v>254</v>
      </c>
      <c r="F201" s="4" t="s">
        <v>262</v>
      </c>
      <c r="G201" s="4" t="s">
        <v>256</v>
      </c>
      <c r="H201" s="7" t="s">
        <v>44</v>
      </c>
      <c r="I201" s="8" t="n">
        <v>45350</v>
      </c>
      <c r="J201" s="9" t="n">
        <f aca="false">IF(I201="","",ROUND((Povzetek!$C$3-I201)/365.25,1))</f>
        <v>2.6</v>
      </c>
      <c r="K201" s="6" t="n">
        <v>979</v>
      </c>
      <c r="L201" s="10" t="str">
        <f aca="false">HYPERLINK("https://docs.sbng.si/link/"&amp;K201,"odpri")</f>
        <v>odpri</v>
      </c>
    </row>
    <row r="202" customFormat="false" ht="23.85" hidden="false" customHeight="false" outlineLevel="0" collapsed="false">
      <c r="A202" s="6" t="n">
        <v>201</v>
      </c>
      <c r="B202" s="6" t="s">
        <v>252</v>
      </c>
      <c r="C202" s="4" t="s">
        <v>253</v>
      </c>
      <c r="D202" s="4" t="s">
        <v>177</v>
      </c>
      <c r="E202" s="4" t="s">
        <v>254</v>
      </c>
      <c r="F202" s="4" t="s">
        <v>263</v>
      </c>
      <c r="G202" s="4" t="s">
        <v>256</v>
      </c>
      <c r="H202" s="7" t="s">
        <v>44</v>
      </c>
      <c r="I202" s="8" t="n">
        <v>46066</v>
      </c>
      <c r="J202" s="9" t="n">
        <f aca="false">IF(I202="","",ROUND((Povzetek!$C$3-I202)/365.25,1))</f>
        <v>0.6</v>
      </c>
      <c r="K202" s="6" t="n">
        <v>2061</v>
      </c>
      <c r="L202" s="10" t="str">
        <f aca="false">HYPERLINK("https://docs.sbng.si/link/"&amp;K202,"odpri")</f>
        <v>odpri</v>
      </c>
    </row>
    <row r="203" customFormat="false" ht="15" hidden="false" customHeight="false" outlineLevel="0" collapsed="false">
      <c r="A203" s="6" t="n">
        <v>202</v>
      </c>
      <c r="B203" s="6" t="s">
        <v>252</v>
      </c>
      <c r="C203" s="4" t="s">
        <v>253</v>
      </c>
      <c r="D203" s="4" t="s">
        <v>177</v>
      </c>
      <c r="E203" s="4" t="s">
        <v>264</v>
      </c>
      <c r="F203" s="4" t="s">
        <v>265</v>
      </c>
      <c r="G203" s="4" t="s">
        <v>256</v>
      </c>
      <c r="H203" s="7" t="s">
        <v>44</v>
      </c>
      <c r="I203" s="8" t="n">
        <v>46272</v>
      </c>
      <c r="J203" s="9" t="n">
        <f aca="false">IF(I203="","",ROUND((Povzetek!$C$3-I203)/365.25,1))</f>
        <v>0</v>
      </c>
      <c r="K203" s="6" t="n">
        <v>281</v>
      </c>
      <c r="L203" s="10" t="str">
        <f aca="false">HYPERLINK("https://docs.sbng.si/link/"&amp;K203,"odpri")</f>
        <v>odpri</v>
      </c>
    </row>
    <row r="204" customFormat="false" ht="15" hidden="false" customHeight="false" outlineLevel="0" collapsed="false">
      <c r="A204" s="6" t="n">
        <v>203</v>
      </c>
      <c r="B204" s="6" t="s">
        <v>252</v>
      </c>
      <c r="C204" s="4" t="s">
        <v>253</v>
      </c>
      <c r="D204" s="4" t="s">
        <v>177</v>
      </c>
      <c r="E204" s="4" t="s">
        <v>264</v>
      </c>
      <c r="F204" s="4" t="s">
        <v>266</v>
      </c>
      <c r="G204" s="4" t="s">
        <v>256</v>
      </c>
      <c r="H204" s="7" t="s">
        <v>44</v>
      </c>
      <c r="I204" s="8" t="n">
        <v>45905</v>
      </c>
      <c r="J204" s="9" t="n">
        <f aca="false">IF(I204="","",ROUND((Povzetek!$C$3-I204)/365.25,1))</f>
        <v>1</v>
      </c>
      <c r="K204" s="6" t="n">
        <v>283</v>
      </c>
      <c r="L204" s="10" t="str">
        <f aca="false">HYPERLINK("https://docs.sbng.si/link/"&amp;K204,"odpri")</f>
        <v>odpri</v>
      </c>
    </row>
    <row r="205" customFormat="false" ht="15" hidden="false" customHeight="false" outlineLevel="0" collapsed="false">
      <c r="A205" s="6" t="n">
        <v>204</v>
      </c>
      <c r="B205" s="6" t="s">
        <v>252</v>
      </c>
      <c r="C205" s="4" t="s">
        <v>253</v>
      </c>
      <c r="D205" s="4" t="s">
        <v>177</v>
      </c>
      <c r="E205" s="4" t="s">
        <v>264</v>
      </c>
      <c r="F205" s="4" t="s">
        <v>267</v>
      </c>
      <c r="G205" s="4" t="s">
        <v>256</v>
      </c>
      <c r="H205" s="7" t="s">
        <v>44</v>
      </c>
      <c r="I205" s="8" t="n">
        <v>46273</v>
      </c>
      <c r="J205" s="9" t="n">
        <f aca="false">IF(I205="","",ROUND((Povzetek!$C$3-I205)/365.25,1))</f>
        <v>0</v>
      </c>
      <c r="K205" s="6" t="n">
        <v>285</v>
      </c>
      <c r="L205" s="10" t="str">
        <f aca="false">HYPERLINK("https://docs.sbng.si/link/"&amp;K205,"odpri")</f>
        <v>odpri</v>
      </c>
    </row>
    <row r="206" customFormat="false" ht="15" hidden="false" customHeight="false" outlineLevel="0" collapsed="false">
      <c r="A206" s="6" t="n">
        <v>205</v>
      </c>
      <c r="B206" s="6" t="s">
        <v>252</v>
      </c>
      <c r="C206" s="4" t="s">
        <v>253</v>
      </c>
      <c r="D206" s="4" t="s">
        <v>177</v>
      </c>
      <c r="E206" s="4" t="s">
        <v>264</v>
      </c>
      <c r="F206" s="4" t="s">
        <v>268</v>
      </c>
      <c r="G206" s="4" t="s">
        <v>256</v>
      </c>
      <c r="H206" s="7" t="s">
        <v>44</v>
      </c>
      <c r="I206" s="8" t="n">
        <v>45332</v>
      </c>
      <c r="J206" s="9" t="n">
        <f aca="false">IF(I206="","",ROUND((Povzetek!$C$3-I206)/365.25,1))</f>
        <v>2.6</v>
      </c>
      <c r="K206" s="6" t="n">
        <v>287</v>
      </c>
      <c r="L206" s="10" t="str">
        <f aca="false">HYPERLINK("https://docs.sbng.si/link/"&amp;K206,"odpri")</f>
        <v>odpri</v>
      </c>
    </row>
    <row r="207" customFormat="false" ht="15" hidden="false" customHeight="false" outlineLevel="0" collapsed="false">
      <c r="A207" s="6" t="n">
        <v>206</v>
      </c>
      <c r="B207" s="6" t="s">
        <v>252</v>
      </c>
      <c r="C207" s="4" t="s">
        <v>253</v>
      </c>
      <c r="D207" s="4" t="s">
        <v>177</v>
      </c>
      <c r="E207" s="4" t="s">
        <v>264</v>
      </c>
      <c r="F207" s="4" t="s">
        <v>269</v>
      </c>
      <c r="G207" s="4" t="s">
        <v>256</v>
      </c>
      <c r="H207" s="7" t="s">
        <v>44</v>
      </c>
      <c r="I207" s="8" t="n">
        <v>45811</v>
      </c>
      <c r="J207" s="9" t="n">
        <f aca="false">IF(I207="","",ROUND((Povzetek!$C$3-I207)/365.25,1))</f>
        <v>1.3</v>
      </c>
      <c r="K207" s="6" t="n">
        <v>289</v>
      </c>
      <c r="L207" s="10" t="str">
        <f aca="false">HYPERLINK("https://docs.sbng.si/link/"&amp;K207,"odpri")</f>
        <v>odpri</v>
      </c>
    </row>
    <row r="208" customFormat="false" ht="15" hidden="false" customHeight="false" outlineLevel="0" collapsed="false">
      <c r="A208" s="6" t="n">
        <v>207</v>
      </c>
      <c r="B208" s="6" t="s">
        <v>252</v>
      </c>
      <c r="C208" s="4" t="s">
        <v>253</v>
      </c>
      <c r="D208" s="4" t="s">
        <v>177</v>
      </c>
      <c r="E208" s="4" t="s">
        <v>264</v>
      </c>
      <c r="F208" s="4" t="s">
        <v>270</v>
      </c>
      <c r="G208" s="4" t="s">
        <v>256</v>
      </c>
      <c r="H208" s="7" t="s">
        <v>44</v>
      </c>
      <c r="I208" s="8" t="n">
        <v>45587</v>
      </c>
      <c r="J208" s="9" t="n">
        <f aca="false">IF(I208="","",ROUND((Povzetek!$C$3-I208)/365.25,1))</f>
        <v>1.9</v>
      </c>
      <c r="K208" s="6" t="n">
        <v>637</v>
      </c>
      <c r="L208" s="10" t="str">
        <f aca="false">HYPERLINK("https://docs.sbng.si/link/"&amp;K208,"odpri")</f>
        <v>odpri</v>
      </c>
    </row>
    <row r="209" customFormat="false" ht="15" hidden="false" customHeight="false" outlineLevel="0" collapsed="false">
      <c r="A209" s="6" t="n">
        <v>208</v>
      </c>
      <c r="B209" s="6" t="s">
        <v>252</v>
      </c>
      <c r="C209" s="4" t="s">
        <v>253</v>
      </c>
      <c r="D209" s="4" t="s">
        <v>177</v>
      </c>
      <c r="E209" s="4" t="s">
        <v>264</v>
      </c>
      <c r="F209" s="4" t="s">
        <v>271</v>
      </c>
      <c r="G209" s="4" t="s">
        <v>256</v>
      </c>
      <c r="H209" s="7" t="s">
        <v>44</v>
      </c>
      <c r="I209" s="8" t="n">
        <v>45385</v>
      </c>
      <c r="J209" s="9" t="n">
        <f aca="false">IF(I209="","",ROUND((Povzetek!$C$3-I209)/365.25,1))</f>
        <v>2.5</v>
      </c>
      <c r="K209" s="6" t="n">
        <v>645</v>
      </c>
      <c r="L209" s="10" t="str">
        <f aca="false">HYPERLINK("https://docs.sbng.si/link/"&amp;K209,"odpri")</f>
        <v>odpri</v>
      </c>
    </row>
    <row r="210" customFormat="false" ht="15" hidden="false" customHeight="false" outlineLevel="0" collapsed="false">
      <c r="A210" s="6" t="n">
        <v>209</v>
      </c>
      <c r="B210" s="6" t="s">
        <v>252</v>
      </c>
      <c r="C210" s="4" t="s">
        <v>253</v>
      </c>
      <c r="D210" s="4" t="s">
        <v>177</v>
      </c>
      <c r="E210" s="4" t="s">
        <v>264</v>
      </c>
      <c r="F210" s="4" t="s">
        <v>272</v>
      </c>
      <c r="G210" s="4" t="s">
        <v>256</v>
      </c>
      <c r="H210" s="7" t="s">
        <v>44</v>
      </c>
      <c r="I210" s="8" t="n">
        <v>45756</v>
      </c>
      <c r="J210" s="9" t="n">
        <f aca="false">IF(I210="","",ROUND((Povzetek!$C$3-I210)/365.25,1))</f>
        <v>1.5</v>
      </c>
      <c r="K210" s="6" t="n">
        <v>647</v>
      </c>
      <c r="L210" s="10" t="str">
        <f aca="false">HYPERLINK("https://docs.sbng.si/link/"&amp;K210,"odpri")</f>
        <v>odpri</v>
      </c>
    </row>
    <row r="211" customFormat="false" ht="15" hidden="false" customHeight="false" outlineLevel="0" collapsed="false">
      <c r="A211" s="6" t="n">
        <v>210</v>
      </c>
      <c r="B211" s="6" t="s">
        <v>252</v>
      </c>
      <c r="C211" s="4" t="s">
        <v>253</v>
      </c>
      <c r="D211" s="4" t="s">
        <v>177</v>
      </c>
      <c r="E211" s="4" t="s">
        <v>273</v>
      </c>
      <c r="F211" s="4" t="s">
        <v>274</v>
      </c>
      <c r="G211" s="4" t="s">
        <v>256</v>
      </c>
      <c r="H211" s="7" t="s">
        <v>44</v>
      </c>
      <c r="I211" s="8" t="n">
        <v>45930</v>
      </c>
      <c r="J211" s="9" t="n">
        <f aca="false">IF(I211="","",ROUND((Povzetek!$C$3-I211)/365.25,1))</f>
        <v>1</v>
      </c>
      <c r="K211" s="6" t="n">
        <v>639</v>
      </c>
      <c r="L211" s="10" t="str">
        <f aca="false">HYPERLINK("https://docs.sbng.si/link/"&amp;K211,"odpri")</f>
        <v>odpri</v>
      </c>
    </row>
    <row r="212" customFormat="false" ht="15" hidden="false" customHeight="false" outlineLevel="0" collapsed="false">
      <c r="A212" s="6" t="n">
        <v>211</v>
      </c>
      <c r="B212" s="6" t="s">
        <v>252</v>
      </c>
      <c r="C212" s="4" t="s">
        <v>253</v>
      </c>
      <c r="D212" s="4" t="s">
        <v>177</v>
      </c>
      <c r="E212" s="4" t="s">
        <v>273</v>
      </c>
      <c r="F212" s="4" t="s">
        <v>275</v>
      </c>
      <c r="G212" s="4" t="s">
        <v>256</v>
      </c>
      <c r="H212" s="7" t="s">
        <v>44</v>
      </c>
      <c r="I212" s="8" t="n">
        <v>45334</v>
      </c>
      <c r="J212" s="9" t="n">
        <f aca="false">IF(I212="","",ROUND((Povzetek!$C$3-I212)/365.25,1))</f>
        <v>2.6</v>
      </c>
      <c r="K212" s="6" t="n">
        <v>641</v>
      </c>
      <c r="L212" s="10" t="str">
        <f aca="false">HYPERLINK("https://docs.sbng.si/link/"&amp;K212,"odpri")</f>
        <v>odpri</v>
      </c>
    </row>
    <row r="213" customFormat="false" ht="15" hidden="false" customHeight="false" outlineLevel="0" collapsed="false">
      <c r="A213" s="6" t="n">
        <v>212</v>
      </c>
      <c r="B213" s="6" t="s">
        <v>252</v>
      </c>
      <c r="C213" s="4" t="s">
        <v>253</v>
      </c>
      <c r="D213" s="4" t="s">
        <v>177</v>
      </c>
      <c r="E213" s="4" t="s">
        <v>273</v>
      </c>
      <c r="F213" s="4" t="s">
        <v>276</v>
      </c>
      <c r="G213" s="4" t="s">
        <v>256</v>
      </c>
      <c r="H213" s="7" t="s">
        <v>44</v>
      </c>
      <c r="I213" s="8" t="n">
        <v>45350</v>
      </c>
      <c r="J213" s="9" t="n">
        <f aca="false">IF(I213="","",ROUND((Povzetek!$C$3-I213)/365.25,1))</f>
        <v>2.6</v>
      </c>
      <c r="K213" s="6" t="n">
        <v>643</v>
      </c>
      <c r="L213" s="10" t="str">
        <f aca="false">HYPERLINK("https://docs.sbng.si/link/"&amp;K213,"odpri")</f>
        <v>odpri</v>
      </c>
    </row>
    <row r="214" customFormat="false" ht="15" hidden="false" customHeight="false" outlineLevel="0" collapsed="false">
      <c r="A214" s="6" t="n">
        <v>213</v>
      </c>
      <c r="B214" s="6" t="s">
        <v>252</v>
      </c>
      <c r="C214" s="4" t="s">
        <v>253</v>
      </c>
      <c r="D214" s="4" t="s">
        <v>177</v>
      </c>
      <c r="E214" s="4" t="s">
        <v>273</v>
      </c>
      <c r="F214" s="4" t="s">
        <v>277</v>
      </c>
      <c r="G214" s="4" t="s">
        <v>256</v>
      </c>
      <c r="H214" s="7" t="s">
        <v>44</v>
      </c>
      <c r="I214" s="8" t="n">
        <v>46062</v>
      </c>
      <c r="J214" s="9" t="n">
        <f aca="false">IF(I214="","",ROUND((Povzetek!$C$3-I214)/365.25,1))</f>
        <v>0.6</v>
      </c>
      <c r="K214" s="6" t="n">
        <v>649</v>
      </c>
      <c r="L214" s="10" t="str">
        <f aca="false">HYPERLINK("https://docs.sbng.si/link/"&amp;K214,"odpri")</f>
        <v>odpri</v>
      </c>
    </row>
    <row r="215" customFormat="false" ht="15" hidden="false" customHeight="false" outlineLevel="0" collapsed="false">
      <c r="A215" s="6" t="n">
        <v>214</v>
      </c>
      <c r="B215" s="6" t="s">
        <v>252</v>
      </c>
      <c r="C215" s="4" t="s">
        <v>253</v>
      </c>
      <c r="D215" s="4" t="s">
        <v>177</v>
      </c>
      <c r="E215" s="4" t="s">
        <v>273</v>
      </c>
      <c r="F215" s="4" t="s">
        <v>278</v>
      </c>
      <c r="G215" s="4" t="s">
        <v>256</v>
      </c>
      <c r="H215" s="7" t="s">
        <v>44</v>
      </c>
      <c r="I215" s="8" t="n">
        <v>45931</v>
      </c>
      <c r="J215" s="9" t="n">
        <f aca="false">IF(I215="","",ROUND((Povzetek!$C$3-I215)/365.25,1))</f>
        <v>1</v>
      </c>
      <c r="K215" s="6" t="n">
        <v>651</v>
      </c>
      <c r="L215" s="10" t="str">
        <f aca="false">HYPERLINK("https://docs.sbng.si/link/"&amp;K215,"odpri")</f>
        <v>odpri</v>
      </c>
    </row>
    <row r="216" customFormat="false" ht="15" hidden="false" customHeight="false" outlineLevel="0" collapsed="false">
      <c r="A216" s="6" t="n">
        <v>215</v>
      </c>
      <c r="B216" s="6" t="s">
        <v>252</v>
      </c>
      <c r="C216" s="4" t="s">
        <v>253</v>
      </c>
      <c r="D216" s="4" t="s">
        <v>177</v>
      </c>
      <c r="E216" s="4" t="s">
        <v>273</v>
      </c>
      <c r="F216" s="4" t="s">
        <v>279</v>
      </c>
      <c r="G216" s="4" t="s">
        <v>256</v>
      </c>
      <c r="H216" s="7" t="s">
        <v>44</v>
      </c>
      <c r="I216" s="8" t="n">
        <v>45947</v>
      </c>
      <c r="J216" s="9" t="n">
        <f aca="false">IF(I216="","",ROUND((Povzetek!$C$3-I216)/365.25,1))</f>
        <v>0.9</v>
      </c>
      <c r="K216" s="6" t="n">
        <v>685</v>
      </c>
      <c r="L216" s="10" t="str">
        <f aca="false">HYPERLINK("https://docs.sbng.si/link/"&amp;K216,"odpri")</f>
        <v>odpri</v>
      </c>
    </row>
    <row r="217" customFormat="false" ht="15" hidden="false" customHeight="false" outlineLevel="0" collapsed="false">
      <c r="A217" s="6" t="n">
        <v>216</v>
      </c>
      <c r="B217" s="6" t="s">
        <v>252</v>
      </c>
      <c r="C217" s="4" t="s">
        <v>253</v>
      </c>
      <c r="D217" s="4" t="s">
        <v>177</v>
      </c>
      <c r="E217" s="4" t="s">
        <v>273</v>
      </c>
      <c r="F217" s="4" t="s">
        <v>280</v>
      </c>
      <c r="G217" s="4" t="s">
        <v>256</v>
      </c>
      <c r="H217" s="7" t="s">
        <v>44</v>
      </c>
      <c r="I217" s="8" t="n">
        <v>45909</v>
      </c>
      <c r="J217" s="9" t="n">
        <f aca="false">IF(I217="","",ROUND((Povzetek!$C$3-I217)/365.25,1))</f>
        <v>1</v>
      </c>
      <c r="K217" s="6" t="n">
        <v>687</v>
      </c>
      <c r="L217" s="10" t="str">
        <f aca="false">HYPERLINK("https://docs.sbng.si/link/"&amp;K217,"odpri")</f>
        <v>odpri</v>
      </c>
    </row>
    <row r="218" customFormat="false" ht="15" hidden="false" customHeight="false" outlineLevel="0" collapsed="false">
      <c r="A218" s="6" t="n">
        <v>217</v>
      </c>
      <c r="B218" s="6" t="s">
        <v>252</v>
      </c>
      <c r="C218" s="4" t="s">
        <v>253</v>
      </c>
      <c r="D218" s="4" t="s">
        <v>177</v>
      </c>
      <c r="E218" s="4" t="s">
        <v>273</v>
      </c>
      <c r="F218" s="4" t="s">
        <v>281</v>
      </c>
      <c r="G218" s="4" t="s">
        <v>256</v>
      </c>
      <c r="H218" s="7" t="s">
        <v>44</v>
      </c>
      <c r="I218" s="8" t="n">
        <v>45982</v>
      </c>
      <c r="J218" s="9" t="n">
        <f aca="false">IF(I218="","",ROUND((Povzetek!$C$3-I218)/365.25,1))</f>
        <v>0.8</v>
      </c>
      <c r="K218" s="6" t="n">
        <v>689</v>
      </c>
      <c r="L218" s="10" t="str">
        <f aca="false">HYPERLINK("https://docs.sbng.si/link/"&amp;K218,"odpri")</f>
        <v>odpri</v>
      </c>
    </row>
    <row r="219" customFormat="false" ht="15" hidden="false" customHeight="false" outlineLevel="0" collapsed="false">
      <c r="A219" s="6" t="n">
        <v>218</v>
      </c>
      <c r="B219" s="6" t="s">
        <v>252</v>
      </c>
      <c r="C219" s="4" t="s">
        <v>253</v>
      </c>
      <c r="D219" s="4" t="s">
        <v>177</v>
      </c>
      <c r="E219" s="4" t="s">
        <v>273</v>
      </c>
      <c r="F219" s="4" t="s">
        <v>282</v>
      </c>
      <c r="G219" s="4" t="s">
        <v>256</v>
      </c>
      <c r="H219" s="7" t="s">
        <v>44</v>
      </c>
      <c r="I219" s="8" t="n">
        <v>45923</v>
      </c>
      <c r="J219" s="9" t="n">
        <f aca="false">IF(I219="","",ROUND((Povzetek!$C$3-I219)/365.25,1))</f>
        <v>1</v>
      </c>
      <c r="K219" s="6" t="n">
        <v>691</v>
      </c>
      <c r="L219" s="10" t="str">
        <f aca="false">HYPERLINK("https://docs.sbng.si/link/"&amp;K219,"odpri")</f>
        <v>odpri</v>
      </c>
    </row>
    <row r="220" customFormat="false" ht="15" hidden="false" customHeight="false" outlineLevel="0" collapsed="false">
      <c r="A220" s="6" t="n">
        <v>219</v>
      </c>
      <c r="B220" s="6" t="s">
        <v>252</v>
      </c>
      <c r="C220" s="4" t="s">
        <v>253</v>
      </c>
      <c r="D220" s="4" t="s">
        <v>177</v>
      </c>
      <c r="E220" s="4" t="s">
        <v>273</v>
      </c>
      <c r="F220" s="4" t="s">
        <v>283</v>
      </c>
      <c r="G220" s="4" t="s">
        <v>256</v>
      </c>
      <c r="H220" s="7" t="s">
        <v>44</v>
      </c>
      <c r="I220" s="8" t="n">
        <v>45621</v>
      </c>
      <c r="J220" s="9" t="n">
        <f aca="false">IF(I220="","",ROUND((Povzetek!$C$3-I220)/365.25,1))</f>
        <v>1.8</v>
      </c>
      <c r="K220" s="6" t="n">
        <v>1603</v>
      </c>
      <c r="L220" s="10" t="str">
        <f aca="false">HYPERLINK("https://docs.sbng.si/link/"&amp;K220,"odpri")</f>
        <v>odpri</v>
      </c>
    </row>
    <row r="221" customFormat="false" ht="15" hidden="false" customHeight="false" outlineLevel="0" collapsed="false">
      <c r="A221" s="6" t="n">
        <v>220</v>
      </c>
      <c r="B221" s="6" t="s">
        <v>252</v>
      </c>
      <c r="C221" s="4" t="s">
        <v>253</v>
      </c>
      <c r="D221" s="4" t="s">
        <v>177</v>
      </c>
      <c r="E221" s="4" t="s">
        <v>273</v>
      </c>
      <c r="F221" s="4" t="s">
        <v>284</v>
      </c>
      <c r="G221" s="4" t="s">
        <v>256</v>
      </c>
      <c r="H221" s="7" t="s">
        <v>44</v>
      </c>
      <c r="I221" s="8" t="n">
        <v>45925</v>
      </c>
      <c r="J221" s="9" t="n">
        <f aca="false">IF(I221="","",ROUND((Povzetek!$C$3-I221)/365.25,1))</f>
        <v>1</v>
      </c>
      <c r="K221" s="6" t="n">
        <v>695</v>
      </c>
      <c r="L221" s="10" t="str">
        <f aca="false">HYPERLINK("https://docs.sbng.si/link/"&amp;K221,"odpri")</f>
        <v>odpri</v>
      </c>
    </row>
    <row r="222" customFormat="false" ht="15" hidden="false" customHeight="false" outlineLevel="0" collapsed="false">
      <c r="A222" s="6" t="n">
        <v>221</v>
      </c>
      <c r="B222" s="6" t="s">
        <v>252</v>
      </c>
      <c r="C222" s="4" t="s">
        <v>253</v>
      </c>
      <c r="D222" s="4" t="s">
        <v>177</v>
      </c>
      <c r="E222" s="4" t="s">
        <v>273</v>
      </c>
      <c r="F222" s="4" t="s">
        <v>285</v>
      </c>
      <c r="G222" s="4" t="s">
        <v>256</v>
      </c>
      <c r="H222" s="7" t="s">
        <v>44</v>
      </c>
      <c r="I222" s="8" t="n">
        <v>45700</v>
      </c>
      <c r="J222" s="9" t="n">
        <f aca="false">IF(I222="","",ROUND((Povzetek!$C$3-I222)/365.25,1))</f>
        <v>1.6</v>
      </c>
      <c r="K222" s="6" t="n">
        <v>697</v>
      </c>
      <c r="L222" s="10" t="str">
        <f aca="false">HYPERLINK("https://docs.sbng.si/link/"&amp;K222,"odpri")</f>
        <v>odpri</v>
      </c>
    </row>
    <row r="223" customFormat="false" ht="15" hidden="false" customHeight="false" outlineLevel="0" collapsed="false">
      <c r="A223" s="6" t="n">
        <v>222</v>
      </c>
      <c r="B223" s="6" t="s">
        <v>252</v>
      </c>
      <c r="C223" s="4" t="s">
        <v>253</v>
      </c>
      <c r="D223" s="4" t="s">
        <v>177</v>
      </c>
      <c r="E223" s="4" t="s">
        <v>273</v>
      </c>
      <c r="F223" s="4" t="s">
        <v>286</v>
      </c>
      <c r="G223" s="4" t="s">
        <v>256</v>
      </c>
      <c r="H223" s="7" t="s">
        <v>44</v>
      </c>
      <c r="I223" s="8" t="n">
        <v>45334</v>
      </c>
      <c r="J223" s="9" t="n">
        <f aca="false">IF(I223="","",ROUND((Povzetek!$C$3-I223)/365.25,1))</f>
        <v>2.6</v>
      </c>
      <c r="K223" s="6" t="n">
        <v>699</v>
      </c>
      <c r="L223" s="10" t="str">
        <f aca="false">HYPERLINK("https://docs.sbng.si/link/"&amp;K223,"odpri")</f>
        <v>odpri</v>
      </c>
    </row>
    <row r="224" customFormat="false" ht="15" hidden="false" customHeight="false" outlineLevel="0" collapsed="false">
      <c r="A224" s="6" t="n">
        <v>223</v>
      </c>
      <c r="B224" s="6" t="s">
        <v>252</v>
      </c>
      <c r="C224" s="4" t="s">
        <v>253</v>
      </c>
      <c r="D224" s="4" t="s">
        <v>177</v>
      </c>
      <c r="E224" s="4" t="s">
        <v>273</v>
      </c>
      <c r="F224" s="4" t="s">
        <v>287</v>
      </c>
      <c r="G224" s="4" t="s">
        <v>256</v>
      </c>
      <c r="H224" s="7" t="s">
        <v>44</v>
      </c>
      <c r="I224" s="8" t="n">
        <v>45332</v>
      </c>
      <c r="J224" s="9" t="n">
        <f aca="false">IF(I224="","",ROUND((Povzetek!$C$3-I224)/365.25,1))</f>
        <v>2.6</v>
      </c>
      <c r="K224" s="6" t="n">
        <v>713</v>
      </c>
      <c r="L224" s="10" t="str">
        <f aca="false">HYPERLINK("https://docs.sbng.si/link/"&amp;K224,"odpri")</f>
        <v>odpri</v>
      </c>
    </row>
    <row r="225" customFormat="false" ht="15" hidden="false" customHeight="false" outlineLevel="0" collapsed="false">
      <c r="A225" s="6" t="n">
        <v>224</v>
      </c>
      <c r="B225" s="6" t="s">
        <v>252</v>
      </c>
      <c r="C225" s="4" t="s">
        <v>253</v>
      </c>
      <c r="D225" s="4" t="s">
        <v>177</v>
      </c>
      <c r="E225" s="4" t="s">
        <v>273</v>
      </c>
      <c r="F225" s="4" t="s">
        <v>288</v>
      </c>
      <c r="G225" s="4" t="s">
        <v>256</v>
      </c>
      <c r="H225" s="7" t="s">
        <v>44</v>
      </c>
      <c r="I225" s="8" t="n">
        <v>46063</v>
      </c>
      <c r="J225" s="9" t="n">
        <f aca="false">IF(I225="","",ROUND((Povzetek!$C$3-I225)/365.25,1))</f>
        <v>0.6</v>
      </c>
      <c r="K225" s="6" t="n">
        <v>723</v>
      </c>
      <c r="L225" s="10" t="str">
        <f aca="false">HYPERLINK("https://docs.sbng.si/link/"&amp;K225,"odpri")</f>
        <v>odpri</v>
      </c>
    </row>
    <row r="226" customFormat="false" ht="15" hidden="false" customHeight="false" outlineLevel="0" collapsed="false">
      <c r="A226" s="6" t="n">
        <v>225</v>
      </c>
      <c r="B226" s="6" t="s">
        <v>252</v>
      </c>
      <c r="C226" s="4" t="s">
        <v>253</v>
      </c>
      <c r="D226" s="4" t="s">
        <v>177</v>
      </c>
      <c r="E226" s="4" t="s">
        <v>273</v>
      </c>
      <c r="F226" s="4" t="s">
        <v>289</v>
      </c>
      <c r="G226" s="4" t="s">
        <v>256</v>
      </c>
      <c r="H226" s="7" t="s">
        <v>44</v>
      </c>
      <c r="I226" s="8" t="n">
        <v>46098</v>
      </c>
      <c r="J226" s="9" t="n">
        <f aca="false">IF(I226="","",ROUND((Povzetek!$C$3-I226)/365.25,1))</f>
        <v>0.5</v>
      </c>
      <c r="K226" s="6" t="n">
        <v>991</v>
      </c>
      <c r="L226" s="10" t="str">
        <f aca="false">HYPERLINK("https://docs.sbng.si/link/"&amp;K226,"odpri")</f>
        <v>odpri</v>
      </c>
    </row>
    <row r="227" customFormat="false" ht="15" hidden="false" customHeight="false" outlineLevel="0" collapsed="false">
      <c r="A227" s="6" t="n">
        <v>226</v>
      </c>
      <c r="B227" s="6" t="s">
        <v>252</v>
      </c>
      <c r="C227" s="4" t="s">
        <v>253</v>
      </c>
      <c r="D227" s="4" t="s">
        <v>177</v>
      </c>
      <c r="E227" s="4" t="s">
        <v>273</v>
      </c>
      <c r="F227" s="4" t="s">
        <v>290</v>
      </c>
      <c r="G227" s="4" t="s">
        <v>256</v>
      </c>
      <c r="H227" s="7" t="s">
        <v>44</v>
      </c>
      <c r="I227" s="8" t="n">
        <v>45770</v>
      </c>
      <c r="J227" s="9" t="n">
        <f aca="false">IF(I227="","",ROUND((Povzetek!$C$3-I227)/365.25,1))</f>
        <v>1.4</v>
      </c>
      <c r="K227" s="6" t="n">
        <v>1869</v>
      </c>
      <c r="L227" s="10" t="str">
        <f aca="false">HYPERLINK("https://docs.sbng.si/link/"&amp;K227,"odpri")</f>
        <v>odpri</v>
      </c>
    </row>
    <row r="228" customFormat="false" ht="15" hidden="false" customHeight="false" outlineLevel="0" collapsed="false">
      <c r="A228" s="6" t="n">
        <v>227</v>
      </c>
      <c r="B228" s="6" t="s">
        <v>252</v>
      </c>
      <c r="C228" s="4" t="s">
        <v>253</v>
      </c>
      <c r="D228" s="4" t="s">
        <v>177</v>
      </c>
      <c r="E228" s="4" t="s">
        <v>273</v>
      </c>
      <c r="F228" s="4" t="s">
        <v>291</v>
      </c>
      <c r="G228" s="4" t="s">
        <v>256</v>
      </c>
      <c r="H228" s="7" t="s">
        <v>44</v>
      </c>
      <c r="I228" s="8" t="n">
        <v>45770</v>
      </c>
      <c r="J228" s="9" t="n">
        <f aca="false">IF(I228="","",ROUND((Povzetek!$C$3-I228)/365.25,1))</f>
        <v>1.4</v>
      </c>
      <c r="K228" s="6" t="n">
        <v>1867</v>
      </c>
      <c r="L228" s="10" t="str">
        <f aca="false">HYPERLINK("https://docs.sbng.si/link/"&amp;K228,"odpri")</f>
        <v>odpri</v>
      </c>
    </row>
    <row r="229" customFormat="false" ht="15" hidden="false" customHeight="false" outlineLevel="0" collapsed="false">
      <c r="A229" s="6" t="n">
        <v>228</v>
      </c>
      <c r="B229" s="6" t="s">
        <v>252</v>
      </c>
      <c r="C229" s="4" t="s">
        <v>253</v>
      </c>
      <c r="D229" s="4" t="s">
        <v>177</v>
      </c>
      <c r="E229" s="4" t="s">
        <v>273</v>
      </c>
      <c r="F229" s="4" t="s">
        <v>292</v>
      </c>
      <c r="G229" s="4" t="s">
        <v>256</v>
      </c>
      <c r="H229" s="7" t="s">
        <v>44</v>
      </c>
      <c r="I229" s="8" t="n">
        <v>45947</v>
      </c>
      <c r="J229" s="9" t="n">
        <f aca="false">IF(I229="","",ROUND((Povzetek!$C$3-I229)/365.25,1))</f>
        <v>0.9</v>
      </c>
      <c r="K229" s="6" t="n">
        <v>1995</v>
      </c>
      <c r="L229" s="10" t="str">
        <f aca="false">HYPERLINK("https://docs.sbng.si/link/"&amp;K229,"odpri")</f>
        <v>odpri</v>
      </c>
    </row>
    <row r="230" customFormat="false" ht="23.85" hidden="false" customHeight="false" outlineLevel="0" collapsed="false">
      <c r="A230" s="6" t="n">
        <v>229</v>
      </c>
      <c r="B230" s="6" t="s">
        <v>252</v>
      </c>
      <c r="C230" s="4" t="s">
        <v>253</v>
      </c>
      <c r="D230" s="4" t="s">
        <v>177</v>
      </c>
      <c r="E230" s="4" t="s">
        <v>293</v>
      </c>
      <c r="F230" s="4" t="s">
        <v>294</v>
      </c>
      <c r="G230" s="4" t="s">
        <v>256</v>
      </c>
      <c r="H230" s="7" t="s">
        <v>44</v>
      </c>
      <c r="I230" s="8" t="n">
        <v>45744</v>
      </c>
      <c r="J230" s="9" t="n">
        <f aca="false">IF(I230="","",ROUND((Povzetek!$C$3-I230)/365.25,1))</f>
        <v>1.5</v>
      </c>
      <c r="K230" s="6" t="n">
        <v>655</v>
      </c>
      <c r="L230" s="10" t="str">
        <f aca="false">HYPERLINK("https://docs.sbng.si/link/"&amp;K230,"odpri")</f>
        <v>odpri</v>
      </c>
    </row>
    <row r="231" customFormat="false" ht="23.85" hidden="false" customHeight="false" outlineLevel="0" collapsed="false">
      <c r="A231" s="6" t="n">
        <v>230</v>
      </c>
      <c r="B231" s="6" t="s">
        <v>252</v>
      </c>
      <c r="C231" s="4" t="s">
        <v>253</v>
      </c>
      <c r="D231" s="4" t="s">
        <v>177</v>
      </c>
      <c r="E231" s="4" t="s">
        <v>293</v>
      </c>
      <c r="F231" s="4" t="s">
        <v>295</v>
      </c>
      <c r="G231" s="4" t="s">
        <v>256</v>
      </c>
      <c r="H231" s="7" t="s">
        <v>44</v>
      </c>
      <c r="I231" s="8" t="n">
        <v>45385</v>
      </c>
      <c r="J231" s="9" t="n">
        <f aca="false">IF(I231="","",ROUND((Povzetek!$C$3-I231)/365.25,1))</f>
        <v>2.5</v>
      </c>
      <c r="K231" s="6" t="n">
        <v>701</v>
      </c>
      <c r="L231" s="10" t="str">
        <f aca="false">HYPERLINK("https://docs.sbng.si/link/"&amp;K231,"odpri")</f>
        <v>odpri</v>
      </c>
    </row>
    <row r="232" customFormat="false" ht="23.85" hidden="false" customHeight="false" outlineLevel="0" collapsed="false">
      <c r="A232" s="6" t="n">
        <v>231</v>
      </c>
      <c r="B232" s="6" t="s">
        <v>252</v>
      </c>
      <c r="C232" s="4" t="s">
        <v>253</v>
      </c>
      <c r="D232" s="4" t="s">
        <v>177</v>
      </c>
      <c r="E232" s="4" t="s">
        <v>293</v>
      </c>
      <c r="F232" s="4" t="s">
        <v>296</v>
      </c>
      <c r="G232" s="4" t="s">
        <v>256</v>
      </c>
      <c r="H232" s="7" t="s">
        <v>44</v>
      </c>
      <c r="I232" s="8" t="n">
        <v>46122</v>
      </c>
      <c r="J232" s="9" t="n">
        <f aca="false">IF(I232="","",ROUND((Povzetek!$C$3-I232)/365.25,1))</f>
        <v>0.4</v>
      </c>
      <c r="K232" s="6" t="n">
        <v>2115</v>
      </c>
      <c r="L232" s="10" t="str">
        <f aca="false">HYPERLINK("https://docs.sbng.si/link/"&amp;K232,"odpri")</f>
        <v>odpri</v>
      </c>
    </row>
    <row r="233" customFormat="false" ht="23.85" hidden="false" customHeight="false" outlineLevel="0" collapsed="false">
      <c r="A233" s="6" t="n">
        <v>232</v>
      </c>
      <c r="B233" s="6" t="s">
        <v>252</v>
      </c>
      <c r="C233" s="4" t="s">
        <v>253</v>
      </c>
      <c r="D233" s="4" t="s">
        <v>177</v>
      </c>
      <c r="E233" s="4" t="s">
        <v>293</v>
      </c>
      <c r="F233" s="4" t="s">
        <v>297</v>
      </c>
      <c r="G233" s="4" t="s">
        <v>256</v>
      </c>
      <c r="H233" s="7" t="s">
        <v>44</v>
      </c>
      <c r="I233" s="8" t="n">
        <v>46058</v>
      </c>
      <c r="J233" s="9" t="n">
        <f aca="false">IF(I233="","",ROUND((Povzetek!$C$3-I233)/365.25,1))</f>
        <v>0.6</v>
      </c>
      <c r="K233" s="6" t="n">
        <v>703</v>
      </c>
      <c r="L233" s="10" t="str">
        <f aca="false">HYPERLINK("https://docs.sbng.si/link/"&amp;K233,"odpri")</f>
        <v>odpri</v>
      </c>
    </row>
    <row r="234" customFormat="false" ht="23.85" hidden="false" customHeight="false" outlineLevel="0" collapsed="false">
      <c r="A234" s="6" t="n">
        <v>233</v>
      </c>
      <c r="B234" s="6" t="s">
        <v>252</v>
      </c>
      <c r="C234" s="4" t="s">
        <v>253</v>
      </c>
      <c r="D234" s="4" t="s">
        <v>177</v>
      </c>
      <c r="E234" s="4" t="s">
        <v>293</v>
      </c>
      <c r="F234" s="4" t="s">
        <v>298</v>
      </c>
      <c r="G234" s="4" t="s">
        <v>256</v>
      </c>
      <c r="H234" s="7" t="s">
        <v>44</v>
      </c>
      <c r="I234" s="8" t="n">
        <v>45737</v>
      </c>
      <c r="J234" s="9" t="n">
        <f aca="false">IF(I234="","",ROUND((Povzetek!$C$3-I234)/365.25,1))</f>
        <v>1.5</v>
      </c>
      <c r="K234" s="6" t="n">
        <v>707</v>
      </c>
      <c r="L234" s="10" t="str">
        <f aca="false">HYPERLINK("https://docs.sbng.si/link/"&amp;K234,"odpri")</f>
        <v>odpri</v>
      </c>
    </row>
    <row r="235" customFormat="false" ht="23.85" hidden="false" customHeight="false" outlineLevel="0" collapsed="false">
      <c r="A235" s="6" t="n">
        <v>234</v>
      </c>
      <c r="B235" s="6" t="s">
        <v>252</v>
      </c>
      <c r="C235" s="4" t="s">
        <v>253</v>
      </c>
      <c r="D235" s="4" t="s">
        <v>177</v>
      </c>
      <c r="E235" s="4" t="s">
        <v>293</v>
      </c>
      <c r="F235" s="4" t="s">
        <v>299</v>
      </c>
      <c r="G235" s="4" t="s">
        <v>256</v>
      </c>
      <c r="H235" s="7" t="s">
        <v>44</v>
      </c>
      <c r="I235" s="8" t="n">
        <v>46013</v>
      </c>
      <c r="J235" s="9" t="n">
        <f aca="false">IF(I235="","",ROUND((Povzetek!$C$3-I235)/365.25,1))</f>
        <v>0.7</v>
      </c>
      <c r="K235" s="6" t="n">
        <v>709</v>
      </c>
      <c r="L235" s="10" t="str">
        <f aca="false">HYPERLINK("https://docs.sbng.si/link/"&amp;K235,"odpri")</f>
        <v>odpri</v>
      </c>
    </row>
    <row r="236" customFormat="false" ht="23.85" hidden="false" customHeight="false" outlineLevel="0" collapsed="false">
      <c r="A236" s="6" t="n">
        <v>235</v>
      </c>
      <c r="B236" s="6" t="s">
        <v>252</v>
      </c>
      <c r="C236" s="4" t="s">
        <v>253</v>
      </c>
      <c r="D236" s="4" t="s">
        <v>177</v>
      </c>
      <c r="E236" s="4" t="s">
        <v>293</v>
      </c>
      <c r="F236" s="4" t="s">
        <v>300</v>
      </c>
      <c r="G236" s="4" t="s">
        <v>256</v>
      </c>
      <c r="H236" s="7" t="s">
        <v>44</v>
      </c>
      <c r="I236" s="8" t="n">
        <v>46177</v>
      </c>
      <c r="J236" s="9" t="n">
        <f aca="false">IF(I236="","",ROUND((Povzetek!$C$3-I236)/365.25,1))</f>
        <v>0.3</v>
      </c>
      <c r="K236" s="6" t="n">
        <v>711</v>
      </c>
      <c r="L236" s="10" t="str">
        <f aca="false">HYPERLINK("https://docs.sbng.si/link/"&amp;K236,"odpri")</f>
        <v>odpri</v>
      </c>
    </row>
    <row r="237" customFormat="false" ht="23.85" hidden="false" customHeight="false" outlineLevel="0" collapsed="false">
      <c r="A237" s="6" t="n">
        <v>236</v>
      </c>
      <c r="B237" s="6" t="s">
        <v>252</v>
      </c>
      <c r="C237" s="4" t="s">
        <v>253</v>
      </c>
      <c r="D237" s="4" t="s">
        <v>177</v>
      </c>
      <c r="E237" s="4" t="s">
        <v>301</v>
      </c>
      <c r="F237" s="4" t="s">
        <v>302</v>
      </c>
      <c r="G237" s="4" t="s">
        <v>256</v>
      </c>
      <c r="H237" s="7" t="s">
        <v>44</v>
      </c>
      <c r="I237" s="8" t="n">
        <v>45350</v>
      </c>
      <c r="J237" s="9" t="n">
        <f aca="false">IF(I237="","",ROUND((Povzetek!$C$3-I237)/365.25,1))</f>
        <v>2.6</v>
      </c>
      <c r="K237" s="6" t="n">
        <v>739</v>
      </c>
      <c r="L237" s="10" t="str">
        <f aca="false">HYPERLINK("https://docs.sbng.si/link/"&amp;K237,"odpri")</f>
        <v>odpri</v>
      </c>
    </row>
    <row r="238" customFormat="false" ht="23.85" hidden="false" customHeight="false" outlineLevel="0" collapsed="false">
      <c r="A238" s="6" t="n">
        <v>237</v>
      </c>
      <c r="B238" s="6" t="s">
        <v>252</v>
      </c>
      <c r="C238" s="4" t="s">
        <v>253</v>
      </c>
      <c r="D238" s="4" t="s">
        <v>177</v>
      </c>
      <c r="E238" s="4" t="s">
        <v>301</v>
      </c>
      <c r="F238" s="4" t="s">
        <v>303</v>
      </c>
      <c r="G238" s="4" t="s">
        <v>256</v>
      </c>
      <c r="H238" s="7" t="s">
        <v>44</v>
      </c>
      <c r="I238" s="8" t="n">
        <v>45441</v>
      </c>
      <c r="J238" s="9" t="n">
        <f aca="false">IF(I238="","",ROUND((Povzetek!$C$3-I238)/365.25,1))</f>
        <v>2.3</v>
      </c>
      <c r="K238" s="6" t="n">
        <v>753</v>
      </c>
      <c r="L238" s="10" t="str">
        <f aca="false">HYPERLINK("https://docs.sbng.si/link/"&amp;K238,"odpri")</f>
        <v>odpri</v>
      </c>
    </row>
    <row r="239" customFormat="false" ht="23.85" hidden="false" customHeight="false" outlineLevel="0" collapsed="false">
      <c r="A239" s="6" t="n">
        <v>238</v>
      </c>
      <c r="B239" s="6" t="s">
        <v>252</v>
      </c>
      <c r="C239" s="4" t="s">
        <v>253</v>
      </c>
      <c r="D239" s="4" t="s">
        <v>177</v>
      </c>
      <c r="E239" s="4" t="s">
        <v>301</v>
      </c>
      <c r="F239" s="4" t="s">
        <v>304</v>
      </c>
      <c r="G239" s="4" t="s">
        <v>256</v>
      </c>
      <c r="H239" s="7" t="s">
        <v>44</v>
      </c>
      <c r="I239" s="8" t="n">
        <v>46041</v>
      </c>
      <c r="J239" s="9" t="n">
        <f aca="false">IF(I239="","",ROUND((Povzetek!$C$3-I239)/365.25,1))</f>
        <v>0.7</v>
      </c>
      <c r="K239" s="6" t="n">
        <v>741</v>
      </c>
      <c r="L239" s="10" t="str">
        <f aca="false">HYPERLINK("https://docs.sbng.si/link/"&amp;K239,"odpri")</f>
        <v>odpri</v>
      </c>
    </row>
    <row r="240" customFormat="false" ht="23.85" hidden="false" customHeight="false" outlineLevel="0" collapsed="false">
      <c r="A240" s="6" t="n">
        <v>239</v>
      </c>
      <c r="B240" s="6" t="s">
        <v>252</v>
      </c>
      <c r="C240" s="4" t="s">
        <v>253</v>
      </c>
      <c r="D240" s="4" t="s">
        <v>177</v>
      </c>
      <c r="E240" s="4" t="s">
        <v>301</v>
      </c>
      <c r="F240" s="4" t="s">
        <v>305</v>
      </c>
      <c r="G240" s="4" t="s">
        <v>256</v>
      </c>
      <c r="H240" s="7" t="s">
        <v>44</v>
      </c>
      <c r="I240" s="8" t="n">
        <v>45443</v>
      </c>
      <c r="J240" s="9" t="n">
        <f aca="false">IF(I240="","",ROUND((Povzetek!$C$3-I240)/365.25,1))</f>
        <v>2.3</v>
      </c>
      <c r="K240" s="6" t="n">
        <v>743</v>
      </c>
      <c r="L240" s="10" t="str">
        <f aca="false">HYPERLINK("https://docs.sbng.si/link/"&amp;K240,"odpri")</f>
        <v>odpri</v>
      </c>
    </row>
    <row r="241" customFormat="false" ht="23.85" hidden="false" customHeight="false" outlineLevel="0" collapsed="false">
      <c r="A241" s="6" t="n">
        <v>240</v>
      </c>
      <c r="B241" s="6" t="s">
        <v>252</v>
      </c>
      <c r="C241" s="4" t="s">
        <v>253</v>
      </c>
      <c r="D241" s="4" t="s">
        <v>177</v>
      </c>
      <c r="E241" s="4" t="s">
        <v>301</v>
      </c>
      <c r="F241" s="4" t="s">
        <v>306</v>
      </c>
      <c r="G241" s="4" t="s">
        <v>256</v>
      </c>
      <c r="H241" s="7" t="s">
        <v>44</v>
      </c>
      <c r="I241" s="8" t="n">
        <v>45443</v>
      </c>
      <c r="J241" s="9" t="n">
        <f aca="false">IF(I241="","",ROUND((Povzetek!$C$3-I241)/365.25,1))</f>
        <v>2.3</v>
      </c>
      <c r="K241" s="6" t="n">
        <v>745</v>
      </c>
      <c r="L241" s="10" t="str">
        <f aca="false">HYPERLINK("https://docs.sbng.si/link/"&amp;K241,"odpri")</f>
        <v>odpri</v>
      </c>
    </row>
    <row r="242" customFormat="false" ht="23.85" hidden="false" customHeight="false" outlineLevel="0" collapsed="false">
      <c r="A242" s="6" t="n">
        <v>241</v>
      </c>
      <c r="B242" s="6" t="s">
        <v>252</v>
      </c>
      <c r="C242" s="4" t="s">
        <v>253</v>
      </c>
      <c r="D242" s="4" t="s">
        <v>177</v>
      </c>
      <c r="E242" s="4" t="s">
        <v>301</v>
      </c>
      <c r="F242" s="4" t="s">
        <v>307</v>
      </c>
      <c r="G242" s="4" t="s">
        <v>256</v>
      </c>
      <c r="H242" s="7" t="s">
        <v>44</v>
      </c>
      <c r="I242" s="8" t="n">
        <v>46178</v>
      </c>
      <c r="J242" s="9" t="n">
        <f aca="false">IF(I242="","",ROUND((Povzetek!$C$3-I242)/365.25,1))</f>
        <v>0.3</v>
      </c>
      <c r="K242" s="6" t="n">
        <v>747</v>
      </c>
      <c r="L242" s="10" t="str">
        <f aca="false">HYPERLINK("https://docs.sbng.si/link/"&amp;K242,"odpri")</f>
        <v>odpri</v>
      </c>
    </row>
    <row r="243" customFormat="false" ht="23.85" hidden="false" customHeight="false" outlineLevel="0" collapsed="false">
      <c r="A243" s="6" t="n">
        <v>242</v>
      </c>
      <c r="B243" s="6" t="s">
        <v>252</v>
      </c>
      <c r="C243" s="4" t="s">
        <v>253</v>
      </c>
      <c r="D243" s="4" t="s">
        <v>177</v>
      </c>
      <c r="E243" s="4" t="s">
        <v>301</v>
      </c>
      <c r="F243" s="4" t="s">
        <v>308</v>
      </c>
      <c r="G243" s="4" t="s">
        <v>256</v>
      </c>
      <c r="H243" s="7" t="s">
        <v>44</v>
      </c>
      <c r="I243" s="8" t="n">
        <v>45443</v>
      </c>
      <c r="J243" s="9" t="n">
        <f aca="false">IF(I243="","",ROUND((Povzetek!$C$3-I243)/365.25,1))</f>
        <v>2.3</v>
      </c>
      <c r="K243" s="6" t="n">
        <v>971</v>
      </c>
      <c r="L243" s="10" t="str">
        <f aca="false">HYPERLINK("https://docs.sbng.si/link/"&amp;K243,"odpri")</f>
        <v>odpri</v>
      </c>
    </row>
    <row r="244" customFormat="false" ht="23.85" hidden="false" customHeight="false" outlineLevel="0" collapsed="false">
      <c r="A244" s="6" t="n">
        <v>243</v>
      </c>
      <c r="B244" s="6" t="s">
        <v>252</v>
      </c>
      <c r="C244" s="4" t="s">
        <v>253</v>
      </c>
      <c r="D244" s="4" t="s">
        <v>177</v>
      </c>
      <c r="E244" s="4" t="s">
        <v>301</v>
      </c>
      <c r="F244" s="4" t="s">
        <v>309</v>
      </c>
      <c r="G244" s="4" t="s">
        <v>256</v>
      </c>
      <c r="H244" s="7" t="s">
        <v>44</v>
      </c>
      <c r="I244" s="8" t="n">
        <v>45350</v>
      </c>
      <c r="J244" s="9" t="n">
        <f aca="false">IF(I244="","",ROUND((Povzetek!$C$3-I244)/365.25,1))</f>
        <v>2.6</v>
      </c>
      <c r="K244" s="6" t="n">
        <v>973</v>
      </c>
      <c r="L244" s="10" t="str">
        <f aca="false">HYPERLINK("https://docs.sbng.si/link/"&amp;K244,"odpri")</f>
        <v>odpri</v>
      </c>
    </row>
    <row r="245" customFormat="false" ht="15" hidden="false" customHeight="false" outlineLevel="0" collapsed="false">
      <c r="A245" s="6" t="n">
        <v>244</v>
      </c>
      <c r="B245" s="6" t="s">
        <v>252</v>
      </c>
      <c r="C245" s="4" t="s">
        <v>253</v>
      </c>
      <c r="D245" s="4" t="s">
        <v>177</v>
      </c>
      <c r="E245" s="4" t="s">
        <v>310</v>
      </c>
      <c r="F245" s="4" t="s">
        <v>311</v>
      </c>
      <c r="G245" s="4" t="s">
        <v>256</v>
      </c>
      <c r="H245" s="7" t="s">
        <v>44</v>
      </c>
      <c r="I245" s="8" t="n">
        <v>45334</v>
      </c>
      <c r="J245" s="9" t="n">
        <f aca="false">IF(I245="","",ROUND((Povzetek!$C$3-I245)/365.25,1))</f>
        <v>2.6</v>
      </c>
      <c r="K245" s="6" t="n">
        <v>729</v>
      </c>
      <c r="L245" s="10" t="str">
        <f aca="false">HYPERLINK("https://docs.sbng.si/link/"&amp;K245,"odpri")</f>
        <v>odpri</v>
      </c>
    </row>
    <row r="246" customFormat="false" ht="15" hidden="false" customHeight="false" outlineLevel="0" collapsed="false">
      <c r="A246" s="6" t="n">
        <v>245</v>
      </c>
      <c r="B246" s="6" t="s">
        <v>252</v>
      </c>
      <c r="C246" s="4" t="s">
        <v>253</v>
      </c>
      <c r="D246" s="4" t="s">
        <v>177</v>
      </c>
      <c r="E246" s="4" t="s">
        <v>310</v>
      </c>
      <c r="F246" s="4" t="s">
        <v>312</v>
      </c>
      <c r="G246" s="4" t="s">
        <v>256</v>
      </c>
      <c r="H246" s="7" t="s">
        <v>44</v>
      </c>
      <c r="I246" s="8" t="n">
        <v>45334</v>
      </c>
      <c r="J246" s="9" t="n">
        <f aca="false">IF(I246="","",ROUND((Povzetek!$C$3-I246)/365.25,1))</f>
        <v>2.6</v>
      </c>
      <c r="K246" s="6" t="n">
        <v>731</v>
      </c>
      <c r="L246" s="10" t="str">
        <f aca="false">HYPERLINK("https://docs.sbng.si/link/"&amp;K246,"odpri")</f>
        <v>odpri</v>
      </c>
    </row>
    <row r="247" customFormat="false" ht="15" hidden="false" customHeight="false" outlineLevel="0" collapsed="false">
      <c r="A247" s="6" t="n">
        <v>246</v>
      </c>
      <c r="B247" s="6" t="s">
        <v>252</v>
      </c>
      <c r="C247" s="4" t="s">
        <v>253</v>
      </c>
      <c r="D247" s="4" t="s">
        <v>177</v>
      </c>
      <c r="E247" s="4" t="s">
        <v>310</v>
      </c>
      <c r="F247" s="4" t="s">
        <v>313</v>
      </c>
      <c r="G247" s="4" t="s">
        <v>256</v>
      </c>
      <c r="H247" s="7" t="s">
        <v>44</v>
      </c>
      <c r="I247" s="8" t="n">
        <v>46127</v>
      </c>
      <c r="J247" s="9" t="n">
        <f aca="false">IF(I247="","",ROUND((Povzetek!$C$3-I247)/365.25,1))</f>
        <v>0.4</v>
      </c>
      <c r="K247" s="6" t="n">
        <v>733</v>
      </c>
      <c r="L247" s="10" t="str">
        <f aca="false">HYPERLINK("https://docs.sbng.si/link/"&amp;K247,"odpri")</f>
        <v>odpri</v>
      </c>
    </row>
    <row r="248" customFormat="false" ht="23.85" hidden="false" customHeight="false" outlineLevel="0" collapsed="false">
      <c r="A248" s="6" t="n">
        <v>247</v>
      </c>
      <c r="B248" s="6" t="s">
        <v>252</v>
      </c>
      <c r="C248" s="4" t="s">
        <v>253</v>
      </c>
      <c r="D248" s="4" t="s">
        <v>177</v>
      </c>
      <c r="E248" s="4" t="s">
        <v>314</v>
      </c>
      <c r="F248" s="4" t="s">
        <v>315</v>
      </c>
      <c r="G248" s="4" t="s">
        <v>256</v>
      </c>
      <c r="H248" s="7" t="s">
        <v>44</v>
      </c>
      <c r="I248" s="8" t="n">
        <v>46066</v>
      </c>
      <c r="J248" s="9" t="n">
        <f aca="false">IF(I248="","",ROUND((Povzetek!$C$3-I248)/365.25,1))</f>
        <v>0.6</v>
      </c>
      <c r="K248" s="6" t="n">
        <v>2063</v>
      </c>
      <c r="L248" s="10" t="str">
        <f aca="false">HYPERLINK("https://docs.sbng.si/link/"&amp;K248,"odpri")</f>
        <v>odpri</v>
      </c>
    </row>
    <row r="249" customFormat="false" ht="23.85" hidden="false" customHeight="false" outlineLevel="0" collapsed="false">
      <c r="A249" s="6" t="n">
        <v>248</v>
      </c>
      <c r="B249" s="6" t="s">
        <v>252</v>
      </c>
      <c r="C249" s="4" t="s">
        <v>253</v>
      </c>
      <c r="D249" s="4" t="s">
        <v>177</v>
      </c>
      <c r="E249" s="4" t="s">
        <v>314</v>
      </c>
      <c r="F249" s="4" t="s">
        <v>316</v>
      </c>
      <c r="G249" s="4" t="s">
        <v>256</v>
      </c>
      <c r="H249" s="7" t="s">
        <v>44</v>
      </c>
      <c r="I249" s="8" t="n">
        <v>45701</v>
      </c>
      <c r="J249" s="9" t="n">
        <f aca="false">IF(I249="","",ROUND((Povzetek!$C$3-I249)/365.25,1))</f>
        <v>1.6</v>
      </c>
      <c r="K249" s="6" t="n">
        <v>977</v>
      </c>
      <c r="L249" s="10" t="str">
        <f aca="false">HYPERLINK("https://docs.sbng.si/link/"&amp;K249,"odpri")</f>
        <v>odpri</v>
      </c>
    </row>
    <row r="250" customFormat="false" ht="23.85" hidden="false" customHeight="false" outlineLevel="0" collapsed="false">
      <c r="A250" s="6" t="n">
        <v>249</v>
      </c>
      <c r="B250" s="6" t="s">
        <v>252</v>
      </c>
      <c r="C250" s="4" t="s">
        <v>253</v>
      </c>
      <c r="D250" s="4" t="s">
        <v>177</v>
      </c>
      <c r="E250" s="4" t="s">
        <v>314</v>
      </c>
      <c r="F250" s="4" t="s">
        <v>317</v>
      </c>
      <c r="G250" s="4" t="s">
        <v>256</v>
      </c>
      <c r="H250" s="7" t="s">
        <v>44</v>
      </c>
      <c r="I250" s="8" t="n">
        <v>46106</v>
      </c>
      <c r="J250" s="9" t="n">
        <f aca="false">IF(I250="","",ROUND((Povzetek!$C$3-I250)/365.25,1))</f>
        <v>0.5</v>
      </c>
      <c r="K250" s="6" t="n">
        <v>989</v>
      </c>
      <c r="L250" s="10" t="str">
        <f aca="false">HYPERLINK("https://docs.sbng.si/link/"&amp;K250,"odpri")</f>
        <v>odpri</v>
      </c>
    </row>
    <row r="251" customFormat="false" ht="23.85" hidden="false" customHeight="false" outlineLevel="0" collapsed="false">
      <c r="A251" s="6" t="n">
        <v>250</v>
      </c>
      <c r="B251" s="6" t="s">
        <v>252</v>
      </c>
      <c r="C251" s="4" t="s">
        <v>253</v>
      </c>
      <c r="D251" s="4" t="s">
        <v>177</v>
      </c>
      <c r="E251" s="4" t="s">
        <v>314</v>
      </c>
      <c r="F251" s="4" t="s">
        <v>318</v>
      </c>
      <c r="G251" s="4" t="s">
        <v>256</v>
      </c>
      <c r="H251" s="7" t="s">
        <v>44</v>
      </c>
      <c r="I251" s="8" t="n">
        <v>45394</v>
      </c>
      <c r="J251" s="9" t="n">
        <f aca="false">IF(I251="","",ROUND((Povzetek!$C$3-I251)/365.25,1))</f>
        <v>2.4</v>
      </c>
      <c r="K251" s="6" t="n">
        <v>981</v>
      </c>
      <c r="L251" s="10" t="str">
        <f aca="false">HYPERLINK("https://docs.sbng.si/link/"&amp;K251,"odpri")</f>
        <v>odpri</v>
      </c>
    </row>
    <row r="252" customFormat="false" ht="23.85" hidden="false" customHeight="false" outlineLevel="0" collapsed="false">
      <c r="A252" s="6" t="n">
        <v>251</v>
      </c>
      <c r="B252" s="6" t="s">
        <v>252</v>
      </c>
      <c r="C252" s="4" t="s">
        <v>253</v>
      </c>
      <c r="D252" s="4" t="s">
        <v>177</v>
      </c>
      <c r="E252" s="4" t="s">
        <v>314</v>
      </c>
      <c r="F252" s="4" t="s">
        <v>319</v>
      </c>
      <c r="G252" s="4" t="s">
        <v>256</v>
      </c>
      <c r="H252" s="7" t="s">
        <v>44</v>
      </c>
      <c r="I252" s="8" t="n">
        <v>45350</v>
      </c>
      <c r="J252" s="9" t="n">
        <f aca="false">IF(I252="","",ROUND((Povzetek!$C$3-I252)/365.25,1))</f>
        <v>2.6</v>
      </c>
      <c r="K252" s="6" t="n">
        <v>983</v>
      </c>
      <c r="L252" s="10" t="str">
        <f aca="false">HYPERLINK("https://docs.sbng.si/link/"&amp;K252,"odpri")</f>
        <v>odpri</v>
      </c>
    </row>
    <row r="253" customFormat="false" ht="23.85" hidden="false" customHeight="false" outlineLevel="0" collapsed="false">
      <c r="A253" s="6" t="n">
        <v>252</v>
      </c>
      <c r="B253" s="6" t="s">
        <v>252</v>
      </c>
      <c r="C253" s="4" t="s">
        <v>253</v>
      </c>
      <c r="D253" s="4" t="s">
        <v>177</v>
      </c>
      <c r="E253" s="4" t="s">
        <v>314</v>
      </c>
      <c r="F253" s="4" t="s">
        <v>320</v>
      </c>
      <c r="G253" s="4" t="s">
        <v>256</v>
      </c>
      <c r="H253" s="7" t="s">
        <v>44</v>
      </c>
      <c r="I253" s="8" t="n">
        <v>45967</v>
      </c>
      <c r="J253" s="9" t="n">
        <f aca="false">IF(I253="","",ROUND((Povzetek!$C$3-I253)/365.25,1))</f>
        <v>0.9</v>
      </c>
      <c r="K253" s="6" t="n">
        <v>975</v>
      </c>
      <c r="L253" s="10" t="str">
        <f aca="false">HYPERLINK("https://docs.sbng.si/link/"&amp;K253,"odpri")</f>
        <v>odpri</v>
      </c>
    </row>
    <row r="254" customFormat="false" ht="23.85" hidden="false" customHeight="false" outlineLevel="0" collapsed="false">
      <c r="A254" s="6" t="n">
        <v>253</v>
      </c>
      <c r="B254" s="6" t="s">
        <v>252</v>
      </c>
      <c r="C254" s="4" t="s">
        <v>253</v>
      </c>
      <c r="D254" s="4" t="s">
        <v>177</v>
      </c>
      <c r="E254" s="4" t="s">
        <v>314</v>
      </c>
      <c r="F254" s="4" t="s">
        <v>321</v>
      </c>
      <c r="G254" s="4" t="s">
        <v>256</v>
      </c>
      <c r="H254" s="7" t="s">
        <v>44</v>
      </c>
      <c r="I254" s="8" t="n">
        <v>46261</v>
      </c>
      <c r="J254" s="9" t="n">
        <f aca="false">IF(I254="","",ROUND((Povzetek!$C$3-I254)/365.25,1))</f>
        <v>0.1</v>
      </c>
      <c r="K254" s="6" t="n">
        <v>999</v>
      </c>
      <c r="L254" s="10" t="str">
        <f aca="false">HYPERLINK("https://docs.sbng.si/link/"&amp;K254,"odpri")</f>
        <v>odpri</v>
      </c>
    </row>
    <row r="255" customFormat="false" ht="15" hidden="false" customHeight="false" outlineLevel="0" collapsed="false">
      <c r="A255" s="6" t="n">
        <v>254</v>
      </c>
      <c r="B255" s="6" t="s">
        <v>252</v>
      </c>
      <c r="C255" s="4" t="s">
        <v>253</v>
      </c>
      <c r="D255" s="4" t="s">
        <v>177</v>
      </c>
      <c r="E255" s="4" t="s">
        <v>322</v>
      </c>
      <c r="F255" s="4" t="s">
        <v>323</v>
      </c>
      <c r="G255" s="4" t="s">
        <v>256</v>
      </c>
      <c r="H255" s="7" t="s">
        <v>44</v>
      </c>
      <c r="I255" s="8" t="n">
        <v>46219</v>
      </c>
      <c r="J255" s="9" t="n">
        <f aca="false">IF(I255="","",ROUND((Povzetek!$C$3-I255)/365.25,1))</f>
        <v>0.2</v>
      </c>
      <c r="K255" s="6" t="n">
        <v>993</v>
      </c>
      <c r="L255" s="10" t="str">
        <f aca="false">HYPERLINK("https://docs.sbng.si/link/"&amp;K255,"odpri")</f>
        <v>odpri</v>
      </c>
    </row>
    <row r="256" customFormat="false" ht="15" hidden="false" customHeight="false" outlineLevel="0" collapsed="false">
      <c r="A256" s="6" t="n">
        <v>255</v>
      </c>
      <c r="B256" s="6" t="s">
        <v>252</v>
      </c>
      <c r="C256" s="4" t="s">
        <v>253</v>
      </c>
      <c r="D256" s="4" t="s">
        <v>177</v>
      </c>
      <c r="E256" s="4" t="s">
        <v>322</v>
      </c>
      <c r="F256" s="4" t="s">
        <v>324</v>
      </c>
      <c r="G256" s="4" t="s">
        <v>256</v>
      </c>
      <c r="H256" s="7" t="s">
        <v>44</v>
      </c>
      <c r="I256" s="8" t="n">
        <v>45887</v>
      </c>
      <c r="J256" s="9" t="n">
        <f aca="false">IF(I256="","",ROUND((Povzetek!$C$3-I256)/365.25,1))</f>
        <v>1.1</v>
      </c>
      <c r="K256" s="6" t="n">
        <v>995</v>
      </c>
      <c r="L256" s="10" t="str">
        <f aca="false">HYPERLINK("https://docs.sbng.si/link/"&amp;K256,"odpri")</f>
        <v>odpri</v>
      </c>
    </row>
    <row r="257" customFormat="false" ht="15" hidden="false" customHeight="false" outlineLevel="0" collapsed="false">
      <c r="A257" s="6" t="n">
        <v>256</v>
      </c>
      <c r="B257" s="6" t="s">
        <v>252</v>
      </c>
      <c r="C257" s="4" t="s">
        <v>253</v>
      </c>
      <c r="D257" s="4" t="s">
        <v>325</v>
      </c>
      <c r="E257" s="4"/>
      <c r="F257" s="4" t="s">
        <v>326</v>
      </c>
      <c r="G257" s="4" t="s">
        <v>49</v>
      </c>
      <c r="H257" s="7" t="s">
        <v>145</v>
      </c>
      <c r="I257" s="8" t="n">
        <v>45295</v>
      </c>
      <c r="J257" s="9" t="n">
        <f aca="false">IF(I257="","",ROUND((Povzetek!$C$3-I257)/365.25,1))</f>
        <v>2.7</v>
      </c>
      <c r="K257" s="6" t="n">
        <v>9</v>
      </c>
      <c r="L257" s="10" t="str">
        <f aca="false">HYPERLINK("https://docs.sbng.si/link/"&amp;K257,"odpri")</f>
        <v>odpri</v>
      </c>
    </row>
    <row r="258" customFormat="false" ht="15" hidden="false" customHeight="false" outlineLevel="0" collapsed="false">
      <c r="A258" s="6" t="n">
        <v>257</v>
      </c>
      <c r="B258" s="6" t="s">
        <v>252</v>
      </c>
      <c r="C258" s="4" t="s">
        <v>253</v>
      </c>
      <c r="D258" s="4" t="s">
        <v>325</v>
      </c>
      <c r="E258" s="4"/>
      <c r="F258" s="4" t="s">
        <v>327</v>
      </c>
      <c r="G258" s="4" t="s">
        <v>49</v>
      </c>
      <c r="H258" s="7" t="s">
        <v>145</v>
      </c>
      <c r="I258" s="8" t="n">
        <v>45394</v>
      </c>
      <c r="J258" s="9" t="n">
        <f aca="false">IF(I258="","",ROUND((Povzetek!$C$3-I258)/365.25,1))</f>
        <v>2.4</v>
      </c>
      <c r="K258" s="6" t="n">
        <v>15</v>
      </c>
      <c r="L258" s="10" t="str">
        <f aca="false">HYPERLINK("https://docs.sbng.si/link/"&amp;K258,"odpri")</f>
        <v>odpri</v>
      </c>
    </row>
    <row r="259" customFormat="false" ht="15" hidden="false" customHeight="false" outlineLevel="0" collapsed="false">
      <c r="A259" s="6" t="n">
        <v>258</v>
      </c>
      <c r="B259" s="6" t="s">
        <v>252</v>
      </c>
      <c r="C259" s="4" t="s">
        <v>253</v>
      </c>
      <c r="D259" s="4" t="s">
        <v>325</v>
      </c>
      <c r="E259" s="4"/>
      <c r="F259" s="4" t="s">
        <v>328</v>
      </c>
      <c r="G259" s="4" t="s">
        <v>49</v>
      </c>
      <c r="H259" s="7" t="s">
        <v>145</v>
      </c>
      <c r="I259" s="8" t="n">
        <v>46106</v>
      </c>
      <c r="J259" s="9" t="n">
        <f aca="false">IF(I259="","",ROUND((Povzetek!$C$3-I259)/365.25,1))</f>
        <v>0.5</v>
      </c>
      <c r="K259" s="6" t="n">
        <v>11</v>
      </c>
      <c r="L259" s="10" t="str">
        <f aca="false">HYPERLINK("https://docs.sbng.si/link/"&amp;K259,"odpri")</f>
        <v>odpri</v>
      </c>
    </row>
    <row r="260" customFormat="false" ht="15" hidden="false" customHeight="false" outlineLevel="0" collapsed="false">
      <c r="A260" s="6" t="n">
        <v>259</v>
      </c>
      <c r="B260" s="6" t="s">
        <v>252</v>
      </c>
      <c r="C260" s="4" t="s">
        <v>253</v>
      </c>
      <c r="D260" s="4" t="s">
        <v>325</v>
      </c>
      <c r="E260" s="4"/>
      <c r="F260" s="4" t="s">
        <v>267</v>
      </c>
      <c r="G260" s="4" t="s">
        <v>49</v>
      </c>
      <c r="H260" s="7" t="s">
        <v>145</v>
      </c>
      <c r="I260" s="8" t="n">
        <v>46268</v>
      </c>
      <c r="J260" s="9" t="n">
        <f aca="false">IF(I260="","",ROUND((Povzetek!$C$3-I260)/365.25,1))</f>
        <v>0</v>
      </c>
      <c r="K260" s="6" t="n">
        <v>13</v>
      </c>
      <c r="L260" s="10" t="str">
        <f aca="false">HYPERLINK("https://docs.sbng.si/link/"&amp;K260,"odpri")</f>
        <v>odpri</v>
      </c>
    </row>
    <row r="261" customFormat="false" ht="15" hidden="false" customHeight="false" outlineLevel="0" collapsed="false">
      <c r="A261" s="6" t="n">
        <v>260</v>
      </c>
      <c r="B261" s="6" t="s">
        <v>252</v>
      </c>
      <c r="C261" s="4" t="s">
        <v>253</v>
      </c>
      <c r="D261" s="4" t="s">
        <v>325</v>
      </c>
      <c r="E261" s="4"/>
      <c r="F261" s="4" t="s">
        <v>329</v>
      </c>
      <c r="G261" s="4" t="s">
        <v>49</v>
      </c>
      <c r="H261" s="7" t="s">
        <v>145</v>
      </c>
      <c r="I261" s="8" t="n">
        <v>46003</v>
      </c>
      <c r="J261" s="9" t="n">
        <f aca="false">IF(I261="","",ROUND((Povzetek!$C$3-I261)/365.25,1))</f>
        <v>0.8</v>
      </c>
      <c r="K261" s="6" t="n">
        <v>17</v>
      </c>
      <c r="L261" s="10" t="str">
        <f aca="false">HYPERLINK("https://docs.sbng.si/link/"&amp;K261,"odpri")</f>
        <v>odpri</v>
      </c>
    </row>
    <row r="262" customFormat="false" ht="15" hidden="false" customHeight="false" outlineLevel="0" collapsed="false">
      <c r="A262" s="6" t="n">
        <v>261</v>
      </c>
      <c r="B262" s="6" t="s">
        <v>252</v>
      </c>
      <c r="C262" s="4" t="s">
        <v>253</v>
      </c>
      <c r="D262" s="4" t="s">
        <v>330</v>
      </c>
      <c r="E262" s="4"/>
      <c r="F262" s="4" t="s">
        <v>106</v>
      </c>
      <c r="G262" s="4" t="s">
        <v>100</v>
      </c>
      <c r="H262" s="7" t="s">
        <v>145</v>
      </c>
      <c r="I262" s="8" t="n">
        <v>45329</v>
      </c>
      <c r="J262" s="9" t="n">
        <f aca="false">IF(I262="","",ROUND((Povzetek!$C$3-I262)/365.25,1))</f>
        <v>2.6</v>
      </c>
      <c r="K262" s="6" t="n">
        <v>291</v>
      </c>
      <c r="L262" s="10" t="str">
        <f aca="false">HYPERLINK("https://docs.sbng.si/link/"&amp;K262,"odpri")</f>
        <v>odpri</v>
      </c>
    </row>
    <row r="263" customFormat="false" ht="15" hidden="false" customHeight="false" outlineLevel="0" collapsed="false">
      <c r="A263" s="6" t="n">
        <v>262</v>
      </c>
      <c r="B263" s="6" t="s">
        <v>252</v>
      </c>
      <c r="C263" s="4" t="s">
        <v>253</v>
      </c>
      <c r="D263" s="4" t="s">
        <v>330</v>
      </c>
      <c r="E263" s="4"/>
      <c r="F263" s="4" t="s">
        <v>331</v>
      </c>
      <c r="G263" s="4" t="s">
        <v>73</v>
      </c>
      <c r="H263" s="7" t="s">
        <v>145</v>
      </c>
      <c r="I263" s="8" t="n">
        <v>45526</v>
      </c>
      <c r="J263" s="9" t="n">
        <f aca="false">IF(I263="","",ROUND((Povzetek!$C$3-I263)/365.25,1))</f>
        <v>2.1</v>
      </c>
      <c r="K263" s="6" t="n">
        <v>131</v>
      </c>
      <c r="L263" s="10" t="str">
        <f aca="false">HYPERLINK("https://docs.sbng.si/link/"&amp;K263,"odpri")</f>
        <v>odpri</v>
      </c>
    </row>
    <row r="264" customFormat="false" ht="15" hidden="false" customHeight="false" outlineLevel="0" collapsed="false">
      <c r="A264" s="6" t="n">
        <v>263</v>
      </c>
      <c r="B264" s="6" t="s">
        <v>252</v>
      </c>
      <c r="C264" s="4" t="s">
        <v>253</v>
      </c>
      <c r="D264" s="4" t="s">
        <v>330</v>
      </c>
      <c r="E264" s="4"/>
      <c r="F264" s="4" t="s">
        <v>332</v>
      </c>
      <c r="G264" s="4" t="s">
        <v>49</v>
      </c>
      <c r="H264" s="7" t="s">
        <v>145</v>
      </c>
      <c r="I264" s="8" t="n">
        <v>46197</v>
      </c>
      <c r="J264" s="9" t="n">
        <f aca="false">IF(I264="","",ROUND((Povzetek!$C$3-I264)/365.25,1))</f>
        <v>0.2</v>
      </c>
      <c r="K264" s="6" t="n">
        <v>129</v>
      </c>
      <c r="L264" s="10" t="str">
        <f aca="false">HYPERLINK("https://docs.sbng.si/link/"&amp;K264,"odpri")</f>
        <v>odpri</v>
      </c>
    </row>
    <row r="265" customFormat="false" ht="15" hidden="false" customHeight="false" outlineLevel="0" collapsed="false">
      <c r="A265" s="6" t="n">
        <v>264</v>
      </c>
      <c r="B265" s="6" t="s">
        <v>252</v>
      </c>
      <c r="C265" s="4" t="s">
        <v>253</v>
      </c>
      <c r="D265" s="4" t="s">
        <v>333</v>
      </c>
      <c r="E265" s="4"/>
      <c r="F265" s="4" t="s">
        <v>334</v>
      </c>
      <c r="G265" s="4" t="s">
        <v>49</v>
      </c>
      <c r="H265" s="7" t="s">
        <v>44</v>
      </c>
      <c r="I265" s="8" t="n">
        <v>46111</v>
      </c>
      <c r="J265" s="9" t="n">
        <f aca="false">IF(I265="","",ROUND((Povzetek!$C$3-I265)/365.25,1))</f>
        <v>0.5</v>
      </c>
      <c r="K265" s="6" t="n">
        <v>629</v>
      </c>
      <c r="L265" s="10" t="str">
        <f aca="false">HYPERLINK("https://docs.sbng.si/link/"&amp;K265,"odpri")</f>
        <v>odpri</v>
      </c>
    </row>
    <row r="266" customFormat="false" ht="15" hidden="false" customHeight="false" outlineLevel="0" collapsed="false">
      <c r="A266" s="6" t="n">
        <v>265</v>
      </c>
      <c r="B266" s="6" t="s">
        <v>252</v>
      </c>
      <c r="C266" s="4" t="s">
        <v>253</v>
      </c>
      <c r="D266" s="4" t="s">
        <v>333</v>
      </c>
      <c r="E266" s="4"/>
      <c r="F266" s="4" t="s">
        <v>335</v>
      </c>
      <c r="G266" s="4" t="s">
        <v>49</v>
      </c>
      <c r="H266" s="7" t="s">
        <v>44</v>
      </c>
      <c r="I266" s="8" t="n">
        <v>45394</v>
      </c>
      <c r="J266" s="9" t="n">
        <f aca="false">IF(I266="","",ROUND((Povzetek!$C$3-I266)/365.25,1))</f>
        <v>2.4</v>
      </c>
      <c r="K266" s="6" t="n">
        <v>631</v>
      </c>
      <c r="L266" s="10" t="str">
        <f aca="false">HYPERLINK("https://docs.sbng.si/link/"&amp;K266,"odpri")</f>
        <v>odpri</v>
      </c>
    </row>
    <row r="267" customFormat="false" ht="15" hidden="false" customHeight="false" outlineLevel="0" collapsed="false">
      <c r="A267" s="6" t="n">
        <v>266</v>
      </c>
      <c r="B267" s="6" t="s">
        <v>252</v>
      </c>
      <c r="C267" s="4" t="s">
        <v>253</v>
      </c>
      <c r="D267" s="4" t="s">
        <v>333</v>
      </c>
      <c r="E267" s="4"/>
      <c r="F267" s="4" t="s">
        <v>336</v>
      </c>
      <c r="G267" s="4" t="s">
        <v>49</v>
      </c>
      <c r="H267" s="7" t="s">
        <v>44</v>
      </c>
      <c r="I267" s="8" t="n">
        <v>45393</v>
      </c>
      <c r="J267" s="9" t="n">
        <f aca="false">IF(I267="","",ROUND((Povzetek!$C$3-I267)/365.25,1))</f>
        <v>2.4</v>
      </c>
      <c r="K267" s="6" t="n">
        <v>1271</v>
      </c>
      <c r="L267" s="10" t="str">
        <f aca="false">HYPERLINK("https://docs.sbng.si/link/"&amp;K267,"odpri")</f>
        <v>odpri</v>
      </c>
    </row>
    <row r="268" customFormat="false" ht="15" hidden="false" customHeight="false" outlineLevel="0" collapsed="false">
      <c r="A268" s="6" t="n">
        <v>267</v>
      </c>
      <c r="B268" s="6" t="s">
        <v>252</v>
      </c>
      <c r="C268" s="4" t="s">
        <v>253</v>
      </c>
      <c r="D268" s="4" t="s">
        <v>333</v>
      </c>
      <c r="E268" s="4"/>
      <c r="F268" s="4" t="s">
        <v>337</v>
      </c>
      <c r="G268" s="4" t="s">
        <v>49</v>
      </c>
      <c r="H268" s="7" t="s">
        <v>44</v>
      </c>
      <c r="I268" s="8" t="n">
        <v>45393</v>
      </c>
      <c r="J268" s="9" t="n">
        <f aca="false">IF(I268="","",ROUND((Povzetek!$C$3-I268)/365.25,1))</f>
        <v>2.4</v>
      </c>
      <c r="K268" s="6" t="n">
        <v>1307</v>
      </c>
      <c r="L268" s="10" t="str">
        <f aca="false">HYPERLINK("https://docs.sbng.si/link/"&amp;K268,"odpri")</f>
        <v>odpri</v>
      </c>
    </row>
    <row r="269" customFormat="false" ht="15" hidden="false" customHeight="false" outlineLevel="0" collapsed="false">
      <c r="A269" s="6" t="n">
        <v>268</v>
      </c>
      <c r="B269" s="6" t="s">
        <v>252</v>
      </c>
      <c r="C269" s="4" t="s">
        <v>253</v>
      </c>
      <c r="D269" s="4" t="s">
        <v>333</v>
      </c>
      <c r="E269" s="4"/>
      <c r="F269" s="4" t="s">
        <v>338</v>
      </c>
      <c r="G269" s="4" t="s">
        <v>49</v>
      </c>
      <c r="H269" s="7" t="s">
        <v>44</v>
      </c>
      <c r="I269" s="8" t="n">
        <v>45394</v>
      </c>
      <c r="J269" s="9" t="n">
        <f aca="false">IF(I269="","",ROUND((Povzetek!$C$3-I269)/365.25,1))</f>
        <v>2.4</v>
      </c>
      <c r="K269" s="6" t="n">
        <v>1297</v>
      </c>
      <c r="L269" s="10" t="str">
        <f aca="false">HYPERLINK("https://docs.sbng.si/link/"&amp;K269,"odpri")</f>
        <v>odpri</v>
      </c>
    </row>
    <row r="270" customFormat="false" ht="15" hidden="false" customHeight="false" outlineLevel="0" collapsed="false">
      <c r="A270" s="6" t="n">
        <v>269</v>
      </c>
      <c r="B270" s="6" t="s">
        <v>252</v>
      </c>
      <c r="C270" s="4" t="s">
        <v>253</v>
      </c>
      <c r="D270" s="4" t="s">
        <v>333</v>
      </c>
      <c r="E270" s="4"/>
      <c r="F270" s="4" t="s">
        <v>339</v>
      </c>
      <c r="G270" s="4" t="s">
        <v>49</v>
      </c>
      <c r="H270" s="7" t="s">
        <v>44</v>
      </c>
      <c r="I270" s="8" t="n">
        <v>45394</v>
      </c>
      <c r="J270" s="9" t="n">
        <f aca="false">IF(I270="","",ROUND((Povzetek!$C$3-I270)/365.25,1))</f>
        <v>2.4</v>
      </c>
      <c r="K270" s="6" t="n">
        <v>1299</v>
      </c>
      <c r="L270" s="10" t="str">
        <f aca="false">HYPERLINK("https://docs.sbng.si/link/"&amp;K270,"odpri")</f>
        <v>odpri</v>
      </c>
    </row>
    <row r="271" customFormat="false" ht="15" hidden="false" customHeight="false" outlineLevel="0" collapsed="false">
      <c r="A271" s="6" t="n">
        <v>270</v>
      </c>
      <c r="B271" s="6" t="s">
        <v>252</v>
      </c>
      <c r="C271" s="4" t="s">
        <v>253</v>
      </c>
      <c r="D271" s="4" t="s">
        <v>333</v>
      </c>
      <c r="E271" s="4"/>
      <c r="F271" s="4" t="s">
        <v>340</v>
      </c>
      <c r="G271" s="4" t="s">
        <v>49</v>
      </c>
      <c r="H271" s="7" t="s">
        <v>44</v>
      </c>
      <c r="I271" s="8" t="n">
        <v>45393</v>
      </c>
      <c r="J271" s="9" t="n">
        <f aca="false">IF(I271="","",ROUND((Povzetek!$C$3-I271)/365.25,1))</f>
        <v>2.4</v>
      </c>
      <c r="K271" s="6" t="n">
        <v>1301</v>
      </c>
      <c r="L271" s="10" t="str">
        <f aca="false">HYPERLINK("https://docs.sbng.si/link/"&amp;K271,"odpri")</f>
        <v>odpri</v>
      </c>
    </row>
    <row r="272" customFormat="false" ht="15" hidden="false" customHeight="false" outlineLevel="0" collapsed="false">
      <c r="A272" s="6" t="n">
        <v>271</v>
      </c>
      <c r="B272" s="6" t="s">
        <v>252</v>
      </c>
      <c r="C272" s="4" t="s">
        <v>253</v>
      </c>
      <c r="D272" s="4" t="s">
        <v>333</v>
      </c>
      <c r="E272" s="4"/>
      <c r="F272" s="4" t="s">
        <v>341</v>
      </c>
      <c r="G272" s="4" t="s">
        <v>49</v>
      </c>
      <c r="H272" s="7" t="s">
        <v>44</v>
      </c>
      <c r="I272" s="8" t="n">
        <v>45393</v>
      </c>
      <c r="J272" s="9" t="n">
        <f aca="false">IF(I272="","",ROUND((Povzetek!$C$3-I272)/365.25,1))</f>
        <v>2.4</v>
      </c>
      <c r="K272" s="6" t="n">
        <v>1303</v>
      </c>
      <c r="L272" s="10" t="str">
        <f aca="false">HYPERLINK("https://docs.sbng.si/link/"&amp;K272,"odpri")</f>
        <v>odpri</v>
      </c>
    </row>
    <row r="273" customFormat="false" ht="15" hidden="false" customHeight="false" outlineLevel="0" collapsed="false">
      <c r="A273" s="6" t="n">
        <v>272</v>
      </c>
      <c r="B273" s="6" t="s">
        <v>252</v>
      </c>
      <c r="C273" s="4" t="s">
        <v>253</v>
      </c>
      <c r="D273" s="4" t="s">
        <v>333</v>
      </c>
      <c r="E273" s="4"/>
      <c r="F273" s="4" t="s">
        <v>342</v>
      </c>
      <c r="G273" s="4" t="s">
        <v>49</v>
      </c>
      <c r="H273" s="7" t="s">
        <v>44</v>
      </c>
      <c r="I273" s="8" t="n">
        <v>45393</v>
      </c>
      <c r="J273" s="9" t="n">
        <f aca="false">IF(I273="","",ROUND((Povzetek!$C$3-I273)/365.25,1))</f>
        <v>2.4</v>
      </c>
      <c r="K273" s="6" t="n">
        <v>1305</v>
      </c>
      <c r="L273" s="10" t="str">
        <f aca="false">HYPERLINK("https://docs.sbng.si/link/"&amp;K273,"odpri")</f>
        <v>odpri</v>
      </c>
    </row>
    <row r="274" customFormat="false" ht="15" hidden="false" customHeight="false" outlineLevel="0" collapsed="false">
      <c r="A274" s="6" t="n">
        <v>273</v>
      </c>
      <c r="B274" s="6" t="s">
        <v>252</v>
      </c>
      <c r="C274" s="4" t="s">
        <v>253</v>
      </c>
      <c r="D274" s="4" t="s">
        <v>343</v>
      </c>
      <c r="E274" s="4"/>
      <c r="F274" s="4" t="s">
        <v>344</v>
      </c>
      <c r="G274" s="4" t="s">
        <v>73</v>
      </c>
      <c r="H274" s="7" t="s">
        <v>44</v>
      </c>
      <c r="I274" s="8" t="n">
        <v>45583</v>
      </c>
      <c r="J274" s="9" t="n">
        <f aca="false">IF(I274="","",ROUND((Povzetek!$C$3-I274)/365.25,1))</f>
        <v>1.9</v>
      </c>
      <c r="K274" s="6" t="n">
        <v>633</v>
      </c>
      <c r="L274" s="10" t="str">
        <f aca="false">HYPERLINK("https://docs.sbng.si/link/"&amp;K274,"odpri")</f>
        <v>odpri</v>
      </c>
    </row>
    <row r="275" customFormat="false" ht="15" hidden="false" customHeight="false" outlineLevel="0" collapsed="false">
      <c r="A275" s="6" t="n">
        <v>274</v>
      </c>
      <c r="B275" s="6" t="s">
        <v>252</v>
      </c>
      <c r="C275" s="4" t="s">
        <v>253</v>
      </c>
      <c r="D275" s="4" t="s">
        <v>343</v>
      </c>
      <c r="E275" s="4"/>
      <c r="F275" s="4" t="s">
        <v>343</v>
      </c>
      <c r="G275" s="4" t="s">
        <v>49</v>
      </c>
      <c r="H275" s="7" t="s">
        <v>44</v>
      </c>
      <c r="I275" s="8" t="n">
        <v>45950</v>
      </c>
      <c r="J275" s="9" t="n">
        <f aca="false">IF(I275="","",ROUND((Povzetek!$C$3-I275)/365.25,1))</f>
        <v>0.9</v>
      </c>
      <c r="K275" s="6" t="n">
        <v>635</v>
      </c>
      <c r="L275" s="10" t="str">
        <f aca="false">HYPERLINK("https://docs.sbng.si/link/"&amp;K275,"odpri")</f>
        <v>odpri</v>
      </c>
    </row>
    <row r="276" customFormat="false" ht="15" hidden="false" customHeight="false" outlineLevel="0" collapsed="false">
      <c r="A276" s="6" t="n">
        <v>275</v>
      </c>
      <c r="B276" s="6" t="s">
        <v>252</v>
      </c>
      <c r="C276" s="4" t="s">
        <v>253</v>
      </c>
      <c r="D276" s="4" t="s">
        <v>345</v>
      </c>
      <c r="E276" s="4"/>
      <c r="F276" s="4" t="s">
        <v>346</v>
      </c>
      <c r="G276" s="4" t="s">
        <v>347</v>
      </c>
      <c r="H276" s="7" t="s">
        <v>145</v>
      </c>
      <c r="I276" s="8" t="n">
        <v>46218</v>
      </c>
      <c r="J276" s="9" t="n">
        <f aca="false">IF(I276="","",ROUND((Povzetek!$C$3-I276)/365.25,1))</f>
        <v>0.2</v>
      </c>
      <c r="K276" s="6" t="n">
        <v>2147</v>
      </c>
      <c r="L276" s="10" t="str">
        <f aca="false">HYPERLINK("https://docs.sbng.si/link/"&amp;K276,"odpri")</f>
        <v>odpri</v>
      </c>
    </row>
    <row r="277" customFormat="false" ht="15" hidden="false" customHeight="false" outlineLevel="0" collapsed="false">
      <c r="A277" s="6" t="n">
        <v>276</v>
      </c>
      <c r="B277" s="6" t="s">
        <v>252</v>
      </c>
      <c r="C277" s="4" t="s">
        <v>253</v>
      </c>
      <c r="D277" s="4" t="s">
        <v>345</v>
      </c>
      <c r="E277" s="4"/>
      <c r="F277" s="4" t="s">
        <v>348</v>
      </c>
      <c r="G277" s="4" t="s">
        <v>347</v>
      </c>
      <c r="H277" s="7" t="s">
        <v>145</v>
      </c>
      <c r="I277" s="8" t="n">
        <v>46218</v>
      </c>
      <c r="J277" s="9" t="n">
        <f aca="false">IF(I277="","",ROUND((Povzetek!$C$3-I277)/365.25,1))</f>
        <v>0.2</v>
      </c>
      <c r="K277" s="6" t="n">
        <v>1873</v>
      </c>
      <c r="L277" s="10" t="str">
        <f aca="false">HYPERLINK("https://docs.sbng.si/link/"&amp;K277,"odpri")</f>
        <v>odpri</v>
      </c>
    </row>
    <row r="278" customFormat="false" ht="15" hidden="false" customHeight="false" outlineLevel="0" collapsed="false">
      <c r="A278" s="6" t="n">
        <v>277</v>
      </c>
      <c r="B278" s="6" t="s">
        <v>252</v>
      </c>
      <c r="C278" s="4" t="s">
        <v>253</v>
      </c>
      <c r="D278" s="4" t="s">
        <v>345</v>
      </c>
      <c r="E278" s="4"/>
      <c r="F278" s="4" t="s">
        <v>349</v>
      </c>
      <c r="G278" s="4" t="s">
        <v>347</v>
      </c>
      <c r="H278" s="7" t="s">
        <v>145</v>
      </c>
      <c r="I278" s="8" t="n">
        <v>46218</v>
      </c>
      <c r="J278" s="9" t="n">
        <f aca="false">IF(I278="","",ROUND((Povzetek!$C$3-I278)/365.25,1))</f>
        <v>0.2</v>
      </c>
      <c r="K278" s="6" t="n">
        <v>1379</v>
      </c>
      <c r="L278" s="10" t="str">
        <f aca="false">HYPERLINK("https://docs.sbng.si/link/"&amp;K278,"odpri")</f>
        <v>odpri</v>
      </c>
    </row>
    <row r="279" customFormat="false" ht="15" hidden="false" customHeight="false" outlineLevel="0" collapsed="false">
      <c r="A279" s="6" t="n">
        <v>278</v>
      </c>
      <c r="B279" s="6" t="s">
        <v>252</v>
      </c>
      <c r="C279" s="4" t="s">
        <v>253</v>
      </c>
      <c r="D279" s="4" t="s">
        <v>345</v>
      </c>
      <c r="E279" s="4"/>
      <c r="F279" s="4" t="s">
        <v>350</v>
      </c>
      <c r="G279" s="4" t="s">
        <v>347</v>
      </c>
      <c r="H279" s="7" t="s">
        <v>145</v>
      </c>
      <c r="I279" s="8" t="n">
        <v>46218</v>
      </c>
      <c r="J279" s="9" t="n">
        <f aca="false">IF(I279="","",ROUND((Povzetek!$C$3-I279)/365.25,1))</f>
        <v>0.2</v>
      </c>
      <c r="K279" s="6" t="n">
        <v>149</v>
      </c>
      <c r="L279" s="10" t="str">
        <f aca="false">HYPERLINK("https://docs.sbng.si/link/"&amp;K279,"odpri")</f>
        <v>odpri</v>
      </c>
    </row>
    <row r="280" customFormat="false" ht="15" hidden="false" customHeight="false" outlineLevel="0" collapsed="false">
      <c r="A280" s="6" t="n">
        <v>279</v>
      </c>
      <c r="B280" s="6" t="s">
        <v>252</v>
      </c>
      <c r="C280" s="4" t="s">
        <v>253</v>
      </c>
      <c r="D280" s="4" t="s">
        <v>345</v>
      </c>
      <c r="E280" s="4"/>
      <c r="F280" s="4" t="s">
        <v>351</v>
      </c>
      <c r="G280" s="4" t="s">
        <v>347</v>
      </c>
      <c r="H280" s="7" t="s">
        <v>145</v>
      </c>
      <c r="I280" s="8" t="n">
        <v>46218</v>
      </c>
      <c r="J280" s="9" t="n">
        <f aca="false">IF(I280="","",ROUND((Povzetek!$C$3-I280)/365.25,1))</f>
        <v>0.2</v>
      </c>
      <c r="K280" s="6" t="n">
        <v>147</v>
      </c>
      <c r="L280" s="10" t="str">
        <f aca="false">HYPERLINK("https://docs.sbng.si/link/"&amp;K280,"odpri")</f>
        <v>odpri</v>
      </c>
    </row>
    <row r="281" customFormat="false" ht="15" hidden="false" customHeight="false" outlineLevel="0" collapsed="false">
      <c r="A281" s="6" t="n">
        <v>280</v>
      </c>
      <c r="B281" s="6" t="s">
        <v>252</v>
      </c>
      <c r="C281" s="4" t="s">
        <v>253</v>
      </c>
      <c r="D281" s="4" t="s">
        <v>352</v>
      </c>
      <c r="E281" s="4"/>
      <c r="F281" s="4" t="s">
        <v>353</v>
      </c>
      <c r="G281" s="4" t="s">
        <v>49</v>
      </c>
      <c r="H281" s="7" t="s">
        <v>145</v>
      </c>
      <c r="I281" s="8" t="n">
        <v>46087</v>
      </c>
      <c r="J281" s="9" t="n">
        <f aca="false">IF(I281="","",ROUND((Povzetek!$C$3-I281)/365.25,1))</f>
        <v>0.5</v>
      </c>
      <c r="K281" s="6" t="n">
        <v>395</v>
      </c>
      <c r="L281" s="10" t="str">
        <f aca="false">HYPERLINK("https://docs.sbng.si/link/"&amp;K281,"odpri")</f>
        <v>odpri</v>
      </c>
    </row>
    <row r="282" customFormat="false" ht="15" hidden="false" customHeight="false" outlineLevel="0" collapsed="false">
      <c r="A282" s="6" t="n">
        <v>281</v>
      </c>
      <c r="B282" s="6" t="s">
        <v>252</v>
      </c>
      <c r="C282" s="4" t="s">
        <v>253</v>
      </c>
      <c r="D282" s="4" t="s">
        <v>354</v>
      </c>
      <c r="E282" s="4"/>
      <c r="F282" s="4" t="s">
        <v>355</v>
      </c>
      <c r="G282" s="4" t="s">
        <v>356</v>
      </c>
      <c r="H282" s="7" t="s">
        <v>202</v>
      </c>
      <c r="I282" s="8" t="n">
        <v>46283</v>
      </c>
      <c r="J282" s="9" t="n">
        <f aca="false">IF(I282="","",ROUND((Povzetek!$C$3-I282)/365.25,1))</f>
        <v>0</v>
      </c>
      <c r="K282" s="6" t="n">
        <v>133</v>
      </c>
      <c r="L282" s="10" t="str">
        <f aca="false">HYPERLINK("https://docs.sbng.si/link/"&amp;K282,"odpri")</f>
        <v>odpri</v>
      </c>
    </row>
    <row r="283" customFormat="false" ht="15" hidden="false" customHeight="false" outlineLevel="0" collapsed="false">
      <c r="A283" s="6" t="n">
        <v>282</v>
      </c>
      <c r="B283" s="6" t="s">
        <v>252</v>
      </c>
      <c r="C283" s="4" t="s">
        <v>253</v>
      </c>
      <c r="D283" s="4" t="s">
        <v>354</v>
      </c>
      <c r="E283" s="4"/>
      <c r="F283" s="4" t="s">
        <v>357</v>
      </c>
      <c r="G283" s="4" t="s">
        <v>356</v>
      </c>
      <c r="H283" s="7" t="s">
        <v>202</v>
      </c>
      <c r="I283" s="8" t="n">
        <v>46064</v>
      </c>
      <c r="J283" s="9" t="n">
        <f aca="false">IF(I283="","",ROUND((Povzetek!$C$3-I283)/365.25,1))</f>
        <v>0.6</v>
      </c>
      <c r="K283" s="6" t="n">
        <v>135</v>
      </c>
      <c r="L283" s="10" t="str">
        <f aca="false">HYPERLINK("https://docs.sbng.si/link/"&amp;K283,"odpri")</f>
        <v>odpri</v>
      </c>
    </row>
    <row r="284" customFormat="false" ht="15" hidden="false" customHeight="false" outlineLevel="0" collapsed="false">
      <c r="A284" s="6" t="n">
        <v>283</v>
      </c>
      <c r="B284" s="6" t="s">
        <v>252</v>
      </c>
      <c r="C284" s="4" t="s">
        <v>253</v>
      </c>
      <c r="D284" s="4" t="s">
        <v>354</v>
      </c>
      <c r="E284" s="4"/>
      <c r="F284" s="4" t="s">
        <v>358</v>
      </c>
      <c r="G284" s="4" t="s">
        <v>356</v>
      </c>
      <c r="H284" s="7" t="s">
        <v>202</v>
      </c>
      <c r="I284" s="8" t="n">
        <v>45296</v>
      </c>
      <c r="J284" s="9" t="n">
        <f aca="false">IF(I284="","",ROUND((Povzetek!$C$3-I284)/365.25,1))</f>
        <v>2.7</v>
      </c>
      <c r="K284" s="6" t="n">
        <v>137</v>
      </c>
      <c r="L284" s="10" t="str">
        <f aca="false">HYPERLINK("https://docs.sbng.si/link/"&amp;K284,"odpri")</f>
        <v>odpri</v>
      </c>
    </row>
    <row r="285" customFormat="false" ht="15" hidden="false" customHeight="false" outlineLevel="0" collapsed="false">
      <c r="A285" s="6" t="n">
        <v>284</v>
      </c>
      <c r="B285" s="6" t="s">
        <v>252</v>
      </c>
      <c r="C285" s="4" t="s">
        <v>253</v>
      </c>
      <c r="D285" s="4" t="s">
        <v>359</v>
      </c>
      <c r="E285" s="4"/>
      <c r="F285" s="4" t="s">
        <v>360</v>
      </c>
      <c r="G285" s="4" t="s">
        <v>361</v>
      </c>
      <c r="H285" s="7" t="s">
        <v>145</v>
      </c>
      <c r="I285" s="8" t="n">
        <v>45608</v>
      </c>
      <c r="J285" s="9" t="n">
        <f aca="false">IF(I285="","",ROUND((Povzetek!$C$3-I285)/365.25,1))</f>
        <v>1.9</v>
      </c>
      <c r="K285" s="6" t="n">
        <v>337</v>
      </c>
      <c r="L285" s="10" t="str">
        <f aca="false">HYPERLINK("https://docs.sbng.si/link/"&amp;K285,"odpri")</f>
        <v>odpri</v>
      </c>
    </row>
    <row r="286" customFormat="false" ht="15" hidden="false" customHeight="false" outlineLevel="0" collapsed="false">
      <c r="A286" s="6" t="n">
        <v>285</v>
      </c>
      <c r="B286" s="6" t="s">
        <v>252</v>
      </c>
      <c r="C286" s="4" t="s">
        <v>253</v>
      </c>
      <c r="D286" s="4" t="s">
        <v>359</v>
      </c>
      <c r="E286" s="4"/>
      <c r="F286" s="4" t="s">
        <v>362</v>
      </c>
      <c r="G286" s="4" t="s">
        <v>361</v>
      </c>
      <c r="H286" s="7" t="s">
        <v>145</v>
      </c>
      <c r="I286" s="8" t="n">
        <v>45730</v>
      </c>
      <c r="J286" s="9" t="n">
        <f aca="false">IF(I286="","",ROUND((Povzetek!$C$3-I286)/365.25,1))</f>
        <v>1.5</v>
      </c>
      <c r="K286" s="6" t="n">
        <v>339</v>
      </c>
      <c r="L286" s="10" t="str">
        <f aca="false">HYPERLINK("https://docs.sbng.si/link/"&amp;K286,"odpri")</f>
        <v>odpri</v>
      </c>
    </row>
    <row r="287" customFormat="false" ht="15" hidden="false" customHeight="false" outlineLevel="0" collapsed="false">
      <c r="A287" s="6" t="n">
        <v>286</v>
      </c>
      <c r="B287" s="6" t="s">
        <v>252</v>
      </c>
      <c r="C287" s="4" t="s">
        <v>253</v>
      </c>
      <c r="D287" s="4" t="s">
        <v>359</v>
      </c>
      <c r="E287" s="4"/>
      <c r="F287" s="4" t="s">
        <v>363</v>
      </c>
      <c r="G287" s="4" t="s">
        <v>361</v>
      </c>
      <c r="H287" s="7" t="s">
        <v>145</v>
      </c>
      <c r="I287" s="8" t="n">
        <v>45310</v>
      </c>
      <c r="J287" s="9" t="n">
        <f aca="false">IF(I287="","",ROUND((Povzetek!$C$3-I287)/365.25,1))</f>
        <v>2.7</v>
      </c>
      <c r="K287" s="6" t="n">
        <v>341</v>
      </c>
      <c r="L287" s="10" t="str">
        <f aca="false">HYPERLINK("https://docs.sbng.si/link/"&amp;K287,"odpri")</f>
        <v>odpri</v>
      </c>
    </row>
    <row r="288" customFormat="false" ht="15" hidden="false" customHeight="false" outlineLevel="0" collapsed="false">
      <c r="A288" s="6" t="n">
        <v>287</v>
      </c>
      <c r="B288" s="6" t="s">
        <v>252</v>
      </c>
      <c r="C288" s="4" t="s">
        <v>253</v>
      </c>
      <c r="D288" s="4" t="s">
        <v>359</v>
      </c>
      <c r="E288" s="4"/>
      <c r="F288" s="4" t="s">
        <v>364</v>
      </c>
      <c r="G288" s="4" t="s">
        <v>361</v>
      </c>
      <c r="H288" s="7" t="s">
        <v>145</v>
      </c>
      <c r="I288" s="8" t="n">
        <v>45385</v>
      </c>
      <c r="J288" s="9" t="n">
        <f aca="false">IF(I288="","",ROUND((Povzetek!$C$3-I288)/365.25,1))</f>
        <v>2.5</v>
      </c>
      <c r="K288" s="6" t="n">
        <v>343</v>
      </c>
      <c r="L288" s="10" t="str">
        <f aca="false">HYPERLINK("https://docs.sbng.si/link/"&amp;K288,"odpri")</f>
        <v>odpri</v>
      </c>
    </row>
    <row r="289" customFormat="false" ht="15" hidden="false" customHeight="false" outlineLevel="0" collapsed="false">
      <c r="A289" s="6" t="n">
        <v>288</v>
      </c>
      <c r="B289" s="6" t="s">
        <v>252</v>
      </c>
      <c r="C289" s="4" t="s">
        <v>253</v>
      </c>
      <c r="D289" s="4" t="s">
        <v>365</v>
      </c>
      <c r="E289" s="4"/>
      <c r="F289" s="4" t="s">
        <v>366</v>
      </c>
      <c r="G289" s="4" t="s">
        <v>367</v>
      </c>
      <c r="H289" s="7" t="s">
        <v>202</v>
      </c>
      <c r="I289" s="8" t="n">
        <v>45726</v>
      </c>
      <c r="J289" s="9" t="n">
        <f aca="false">IF(I289="","",ROUND((Povzetek!$C$3-I289)/365.25,1))</f>
        <v>1.5</v>
      </c>
      <c r="K289" s="6" t="n">
        <v>1843</v>
      </c>
      <c r="L289" s="10" t="str">
        <f aca="false">HYPERLINK("https://docs.sbng.si/link/"&amp;K289,"odpri")</f>
        <v>odpri</v>
      </c>
    </row>
    <row r="290" customFormat="false" ht="15" hidden="false" customHeight="false" outlineLevel="0" collapsed="false">
      <c r="A290" s="6" t="n">
        <v>289</v>
      </c>
      <c r="B290" s="6" t="s">
        <v>252</v>
      </c>
      <c r="C290" s="4" t="s">
        <v>253</v>
      </c>
      <c r="D290" s="4" t="s">
        <v>365</v>
      </c>
      <c r="E290" s="4"/>
      <c r="F290" s="4" t="s">
        <v>368</v>
      </c>
      <c r="G290" s="4" t="s">
        <v>367</v>
      </c>
      <c r="H290" s="7" t="s">
        <v>202</v>
      </c>
      <c r="I290" s="8" t="n">
        <v>45726</v>
      </c>
      <c r="J290" s="9" t="n">
        <f aca="false">IF(I290="","",ROUND((Povzetek!$C$3-I290)/365.25,1))</f>
        <v>1.5</v>
      </c>
      <c r="K290" s="6" t="n">
        <v>279</v>
      </c>
      <c r="L290" s="10" t="str">
        <f aca="false">HYPERLINK("https://docs.sbng.si/link/"&amp;K290,"odpri")</f>
        <v>odpri</v>
      </c>
    </row>
    <row r="291" customFormat="false" ht="15" hidden="false" customHeight="false" outlineLevel="0" collapsed="false">
      <c r="A291" s="6" t="n">
        <v>290</v>
      </c>
      <c r="B291" s="6" t="s">
        <v>252</v>
      </c>
      <c r="C291" s="4" t="s">
        <v>253</v>
      </c>
      <c r="D291" s="4" t="s">
        <v>365</v>
      </c>
      <c r="E291" s="4"/>
      <c r="F291" s="4" t="s">
        <v>369</v>
      </c>
      <c r="G291" s="4" t="s">
        <v>367</v>
      </c>
      <c r="H291" s="7" t="s">
        <v>202</v>
      </c>
      <c r="I291" s="8" t="n">
        <v>45726</v>
      </c>
      <c r="J291" s="9" t="n">
        <f aca="false">IF(I291="","",ROUND((Povzetek!$C$3-I291)/365.25,1))</f>
        <v>1.5</v>
      </c>
      <c r="K291" s="6" t="n">
        <v>277</v>
      </c>
      <c r="L291" s="10" t="str">
        <f aca="false">HYPERLINK("https://docs.sbng.si/link/"&amp;K291,"odpri")</f>
        <v>odpri</v>
      </c>
    </row>
    <row r="292" customFormat="false" ht="15" hidden="false" customHeight="false" outlineLevel="0" collapsed="false">
      <c r="A292" s="6" t="n">
        <v>291</v>
      </c>
      <c r="B292" s="6" t="s">
        <v>252</v>
      </c>
      <c r="C292" s="4" t="s">
        <v>253</v>
      </c>
      <c r="D292" s="4" t="s">
        <v>365</v>
      </c>
      <c r="E292" s="4"/>
      <c r="F292" s="4" t="s">
        <v>370</v>
      </c>
      <c r="G292" s="4" t="s">
        <v>367</v>
      </c>
      <c r="H292" s="7" t="s">
        <v>202</v>
      </c>
      <c r="I292" s="8" t="n">
        <v>45726</v>
      </c>
      <c r="J292" s="9" t="n">
        <f aca="false">IF(I292="","",ROUND((Povzetek!$C$3-I292)/365.25,1))</f>
        <v>1.5</v>
      </c>
      <c r="K292" s="6" t="n">
        <v>275</v>
      </c>
      <c r="L292" s="10" t="str">
        <f aca="false">HYPERLINK("https://docs.sbng.si/link/"&amp;K292,"odpri")</f>
        <v>odpri</v>
      </c>
    </row>
    <row r="293" customFormat="false" ht="15" hidden="false" customHeight="false" outlineLevel="0" collapsed="false">
      <c r="A293" s="6" t="n">
        <v>292</v>
      </c>
      <c r="B293" s="6" t="s">
        <v>252</v>
      </c>
      <c r="C293" s="4" t="s">
        <v>253</v>
      </c>
      <c r="D293" s="4" t="s">
        <v>371</v>
      </c>
      <c r="E293" s="4"/>
      <c r="F293" s="4" t="s">
        <v>372</v>
      </c>
      <c r="G293" s="4" t="s">
        <v>133</v>
      </c>
      <c r="H293" s="7" t="s">
        <v>145</v>
      </c>
      <c r="I293" s="8" t="n">
        <v>46076</v>
      </c>
      <c r="J293" s="9" t="n">
        <f aca="false">IF(I293="","",ROUND((Povzetek!$C$3-I293)/365.25,1))</f>
        <v>0.6</v>
      </c>
      <c r="K293" s="6" t="n">
        <v>2075</v>
      </c>
      <c r="L293" s="10" t="str">
        <f aca="false">HYPERLINK("https://docs.sbng.si/link/"&amp;K293,"odpri")</f>
        <v>odpri</v>
      </c>
    </row>
    <row r="294" customFormat="false" ht="15" hidden="false" customHeight="false" outlineLevel="0" collapsed="false">
      <c r="A294" s="6" t="n">
        <v>293</v>
      </c>
      <c r="B294" s="6" t="s">
        <v>252</v>
      </c>
      <c r="C294" s="4" t="s">
        <v>253</v>
      </c>
      <c r="D294" s="4" t="s">
        <v>371</v>
      </c>
      <c r="E294" s="4"/>
      <c r="F294" s="4" t="s">
        <v>373</v>
      </c>
      <c r="G294" s="4" t="s">
        <v>133</v>
      </c>
      <c r="H294" s="7" t="s">
        <v>145</v>
      </c>
      <c r="I294" s="8" t="n">
        <v>45351</v>
      </c>
      <c r="J294" s="9" t="n">
        <f aca="false">IF(I294="","",ROUND((Povzetek!$C$3-I294)/365.25,1))</f>
        <v>2.6</v>
      </c>
      <c r="K294" s="6" t="n">
        <v>1001</v>
      </c>
      <c r="L294" s="10" t="str">
        <f aca="false">HYPERLINK("https://docs.sbng.si/link/"&amp;K294,"odpri")</f>
        <v>odpri</v>
      </c>
    </row>
    <row r="295" customFormat="false" ht="15" hidden="false" customHeight="false" outlineLevel="0" collapsed="false">
      <c r="A295" s="6" t="n">
        <v>294</v>
      </c>
      <c r="B295" s="6" t="s">
        <v>252</v>
      </c>
      <c r="C295" s="4" t="s">
        <v>253</v>
      </c>
      <c r="D295" s="4" t="s">
        <v>371</v>
      </c>
      <c r="E295" s="4"/>
      <c r="F295" s="4" t="s">
        <v>374</v>
      </c>
      <c r="G295" s="4" t="s">
        <v>133</v>
      </c>
      <c r="H295" s="7" t="s">
        <v>145</v>
      </c>
      <c r="I295" s="8" t="n">
        <v>45351</v>
      </c>
      <c r="J295" s="9" t="n">
        <f aca="false">IF(I295="","",ROUND((Povzetek!$C$3-I295)/365.25,1))</f>
        <v>2.6</v>
      </c>
      <c r="K295" s="6" t="n">
        <v>1003</v>
      </c>
      <c r="L295" s="10" t="str">
        <f aca="false">HYPERLINK("https://docs.sbng.si/link/"&amp;K295,"odpri")</f>
        <v>odpri</v>
      </c>
    </row>
    <row r="296" customFormat="false" ht="15" hidden="false" customHeight="false" outlineLevel="0" collapsed="false">
      <c r="A296" s="6" t="n">
        <v>295</v>
      </c>
      <c r="B296" s="6" t="s">
        <v>252</v>
      </c>
      <c r="C296" s="4" t="s">
        <v>253</v>
      </c>
      <c r="D296" s="4" t="s">
        <v>371</v>
      </c>
      <c r="E296" s="4"/>
      <c r="F296" s="4" t="s">
        <v>375</v>
      </c>
      <c r="G296" s="4" t="s">
        <v>133</v>
      </c>
      <c r="H296" s="7" t="s">
        <v>145</v>
      </c>
      <c r="I296" s="8" t="n">
        <v>45351</v>
      </c>
      <c r="J296" s="9" t="n">
        <f aca="false">IF(I296="","",ROUND((Povzetek!$C$3-I296)/365.25,1))</f>
        <v>2.6</v>
      </c>
      <c r="K296" s="6" t="n">
        <v>1005</v>
      </c>
      <c r="L296" s="10" t="str">
        <f aca="false">HYPERLINK("https://docs.sbng.si/link/"&amp;K296,"odpri")</f>
        <v>odpri</v>
      </c>
    </row>
    <row r="297" customFormat="false" ht="15" hidden="false" customHeight="false" outlineLevel="0" collapsed="false">
      <c r="A297" s="6" t="n">
        <v>296</v>
      </c>
      <c r="B297" s="6" t="s">
        <v>252</v>
      </c>
      <c r="C297" s="4" t="s">
        <v>253</v>
      </c>
      <c r="D297" s="4" t="s">
        <v>371</v>
      </c>
      <c r="E297" s="4"/>
      <c r="F297" s="4" t="s">
        <v>376</v>
      </c>
      <c r="G297" s="4" t="s">
        <v>133</v>
      </c>
      <c r="H297" s="7" t="s">
        <v>145</v>
      </c>
      <c r="I297" s="8" t="n">
        <v>45351</v>
      </c>
      <c r="J297" s="9" t="n">
        <f aca="false">IF(I297="","",ROUND((Povzetek!$C$3-I297)/365.25,1))</f>
        <v>2.6</v>
      </c>
      <c r="K297" s="6" t="n">
        <v>1007</v>
      </c>
      <c r="L297" s="10" t="str">
        <f aca="false">HYPERLINK("https://docs.sbng.si/link/"&amp;K297,"odpri")</f>
        <v>odpri</v>
      </c>
    </row>
    <row r="298" customFormat="false" ht="15" hidden="false" customHeight="false" outlineLevel="0" collapsed="false">
      <c r="A298" s="6" t="n">
        <v>297</v>
      </c>
      <c r="B298" s="6" t="s">
        <v>252</v>
      </c>
      <c r="C298" s="4" t="s">
        <v>253</v>
      </c>
      <c r="D298" s="4" t="s">
        <v>371</v>
      </c>
      <c r="E298" s="4"/>
      <c r="F298" s="4" t="s">
        <v>377</v>
      </c>
      <c r="G298" s="4" t="s">
        <v>133</v>
      </c>
      <c r="H298" s="7" t="s">
        <v>145</v>
      </c>
      <c r="I298" s="8" t="n">
        <v>45351</v>
      </c>
      <c r="J298" s="9" t="n">
        <f aca="false">IF(I298="","",ROUND((Povzetek!$C$3-I298)/365.25,1))</f>
        <v>2.6</v>
      </c>
      <c r="K298" s="6" t="n">
        <v>1009</v>
      </c>
      <c r="L298" s="10" t="str">
        <f aca="false">HYPERLINK("https://docs.sbng.si/link/"&amp;K298,"odpri")</f>
        <v>odpri</v>
      </c>
    </row>
    <row r="299" customFormat="false" ht="15" hidden="false" customHeight="false" outlineLevel="0" collapsed="false">
      <c r="A299" s="6" t="n">
        <v>298</v>
      </c>
      <c r="B299" s="6" t="s">
        <v>252</v>
      </c>
      <c r="C299" s="4" t="s">
        <v>253</v>
      </c>
      <c r="D299" s="4" t="s">
        <v>371</v>
      </c>
      <c r="E299" s="4"/>
      <c r="F299" s="4" t="s">
        <v>378</v>
      </c>
      <c r="G299" s="4" t="s">
        <v>133</v>
      </c>
      <c r="H299" s="7" t="s">
        <v>145</v>
      </c>
      <c r="I299" s="8" t="n">
        <v>45351</v>
      </c>
      <c r="J299" s="9" t="n">
        <f aca="false">IF(I299="","",ROUND((Povzetek!$C$3-I299)/365.25,1))</f>
        <v>2.6</v>
      </c>
      <c r="K299" s="6" t="n">
        <v>1011</v>
      </c>
      <c r="L299" s="10" t="str">
        <f aca="false">HYPERLINK("https://docs.sbng.si/link/"&amp;K299,"odpri")</f>
        <v>odpri</v>
      </c>
    </row>
    <row r="300" customFormat="false" ht="15" hidden="false" customHeight="false" outlineLevel="0" collapsed="false">
      <c r="A300" s="6" t="n">
        <v>299</v>
      </c>
      <c r="B300" s="6" t="s">
        <v>252</v>
      </c>
      <c r="C300" s="4" t="s">
        <v>253</v>
      </c>
      <c r="D300" s="4" t="s">
        <v>371</v>
      </c>
      <c r="E300" s="4"/>
      <c r="F300" s="4" t="s">
        <v>379</v>
      </c>
      <c r="G300" s="4" t="s">
        <v>133</v>
      </c>
      <c r="H300" s="7" t="s">
        <v>145</v>
      </c>
      <c r="I300" s="8" t="n">
        <v>45351</v>
      </c>
      <c r="J300" s="9" t="n">
        <f aca="false">IF(I300="","",ROUND((Povzetek!$C$3-I300)/365.25,1))</f>
        <v>2.6</v>
      </c>
      <c r="K300" s="6" t="n">
        <v>1013</v>
      </c>
      <c r="L300" s="10" t="str">
        <f aca="false">HYPERLINK("https://docs.sbng.si/link/"&amp;K300,"odpri")</f>
        <v>odpri</v>
      </c>
    </row>
    <row r="301" customFormat="false" ht="15" hidden="false" customHeight="false" outlineLevel="0" collapsed="false">
      <c r="A301" s="6" t="n">
        <v>300</v>
      </c>
      <c r="B301" s="6" t="s">
        <v>252</v>
      </c>
      <c r="C301" s="4" t="s">
        <v>253</v>
      </c>
      <c r="D301" s="4" t="s">
        <v>371</v>
      </c>
      <c r="E301" s="4"/>
      <c r="F301" s="4" t="s">
        <v>380</v>
      </c>
      <c r="G301" s="4" t="s">
        <v>133</v>
      </c>
      <c r="H301" s="7" t="s">
        <v>145</v>
      </c>
      <c r="I301" s="8" t="n">
        <v>45351</v>
      </c>
      <c r="J301" s="9" t="n">
        <f aca="false">IF(I301="","",ROUND((Povzetek!$C$3-I301)/365.25,1))</f>
        <v>2.6</v>
      </c>
      <c r="K301" s="6" t="n">
        <v>1017</v>
      </c>
      <c r="L301" s="10" t="str">
        <f aca="false">HYPERLINK("https://docs.sbng.si/link/"&amp;K301,"odpri")</f>
        <v>odpri</v>
      </c>
    </row>
    <row r="302" customFormat="false" ht="15" hidden="false" customHeight="false" outlineLevel="0" collapsed="false">
      <c r="A302" s="6" t="n">
        <v>301</v>
      </c>
      <c r="B302" s="6" t="s">
        <v>252</v>
      </c>
      <c r="C302" s="4" t="s">
        <v>253</v>
      </c>
      <c r="D302" s="4" t="s">
        <v>371</v>
      </c>
      <c r="E302" s="4"/>
      <c r="F302" s="4" t="s">
        <v>381</v>
      </c>
      <c r="G302" s="4" t="s">
        <v>133</v>
      </c>
      <c r="H302" s="7" t="s">
        <v>145</v>
      </c>
      <c r="I302" s="8" t="n">
        <v>45351</v>
      </c>
      <c r="J302" s="9" t="n">
        <f aca="false">IF(I302="","",ROUND((Povzetek!$C$3-I302)/365.25,1))</f>
        <v>2.6</v>
      </c>
      <c r="K302" s="6" t="n">
        <v>1015</v>
      </c>
      <c r="L302" s="10" t="str">
        <f aca="false">HYPERLINK("https://docs.sbng.si/link/"&amp;K302,"odpri")</f>
        <v>odpri</v>
      </c>
    </row>
    <row r="303" customFormat="false" ht="15" hidden="false" customHeight="false" outlineLevel="0" collapsed="false">
      <c r="A303" s="6" t="n">
        <v>302</v>
      </c>
      <c r="B303" s="6" t="s">
        <v>252</v>
      </c>
      <c r="C303" s="4" t="s">
        <v>253</v>
      </c>
      <c r="D303" s="4" t="s">
        <v>382</v>
      </c>
      <c r="E303" s="4"/>
      <c r="F303" s="4" t="s">
        <v>383</v>
      </c>
      <c r="G303" s="4" t="s">
        <v>356</v>
      </c>
      <c r="H303" s="7" t="s">
        <v>202</v>
      </c>
      <c r="I303" s="8" t="n">
        <v>46111</v>
      </c>
      <c r="J303" s="9" t="n">
        <f aca="false">IF(I303="","",ROUND((Povzetek!$C$3-I303)/365.25,1))</f>
        <v>0.5</v>
      </c>
      <c r="K303" s="6" t="n">
        <v>2113</v>
      </c>
      <c r="L303" s="10" t="str">
        <f aca="false">HYPERLINK("https://docs.sbng.si/link/"&amp;K303,"odpri")</f>
        <v>odpri</v>
      </c>
    </row>
    <row r="304" customFormat="false" ht="23.85" hidden="false" customHeight="false" outlineLevel="0" collapsed="false">
      <c r="A304" s="6" t="n">
        <v>303</v>
      </c>
      <c r="B304" s="6" t="s">
        <v>384</v>
      </c>
      <c r="C304" s="4" t="s">
        <v>291</v>
      </c>
      <c r="D304" s="4" t="s">
        <v>385</v>
      </c>
      <c r="E304" s="4" t="s">
        <v>386</v>
      </c>
      <c r="F304" s="4" t="s">
        <v>387</v>
      </c>
      <c r="G304" s="4" t="s">
        <v>49</v>
      </c>
      <c r="H304" s="7" t="s">
        <v>145</v>
      </c>
      <c r="I304" s="8" t="n">
        <v>45995</v>
      </c>
      <c r="J304" s="9" t="n">
        <f aca="false">IF(I304="","",ROUND((Povzetek!$C$3-I304)/365.25,1))</f>
        <v>0.8</v>
      </c>
      <c r="K304" s="6" t="n">
        <v>191</v>
      </c>
      <c r="L304" s="10" t="str">
        <f aca="false">HYPERLINK("https://docs.sbng.si/link/"&amp;K304,"odpri")</f>
        <v>odpri</v>
      </c>
    </row>
    <row r="305" customFormat="false" ht="23.85" hidden="false" customHeight="false" outlineLevel="0" collapsed="false">
      <c r="A305" s="6" t="n">
        <v>304</v>
      </c>
      <c r="B305" s="6" t="s">
        <v>384</v>
      </c>
      <c r="C305" s="4" t="s">
        <v>291</v>
      </c>
      <c r="D305" s="4" t="s">
        <v>385</v>
      </c>
      <c r="E305" s="4" t="s">
        <v>386</v>
      </c>
      <c r="F305" s="4" t="s">
        <v>288</v>
      </c>
      <c r="G305" s="4" t="s">
        <v>250</v>
      </c>
      <c r="H305" s="7" t="s">
        <v>145</v>
      </c>
      <c r="I305" s="8" t="n">
        <v>45299</v>
      </c>
      <c r="J305" s="9" t="n">
        <f aca="false">IF(I305="","",ROUND((Povzetek!$C$3-I305)/365.25,1))</f>
        <v>2.7</v>
      </c>
      <c r="K305" s="6" t="n">
        <v>193</v>
      </c>
      <c r="L305" s="10" t="str">
        <f aca="false">HYPERLINK("https://docs.sbng.si/link/"&amp;K305,"odpri")</f>
        <v>odpri</v>
      </c>
    </row>
    <row r="306" customFormat="false" ht="23.85" hidden="false" customHeight="false" outlineLevel="0" collapsed="false">
      <c r="A306" s="6" t="n">
        <v>305</v>
      </c>
      <c r="B306" s="6" t="s">
        <v>384</v>
      </c>
      <c r="C306" s="4" t="s">
        <v>291</v>
      </c>
      <c r="D306" s="4" t="s">
        <v>385</v>
      </c>
      <c r="E306" s="4" t="s">
        <v>386</v>
      </c>
      <c r="F306" s="4" t="s">
        <v>388</v>
      </c>
      <c r="G306" s="4" t="s">
        <v>49</v>
      </c>
      <c r="H306" s="7" t="s">
        <v>145</v>
      </c>
      <c r="I306" s="8" t="n">
        <v>45380</v>
      </c>
      <c r="J306" s="9" t="n">
        <f aca="false">IF(I306="","",ROUND((Povzetek!$C$3-I306)/365.25,1))</f>
        <v>2.5</v>
      </c>
      <c r="K306" s="6" t="n">
        <v>195</v>
      </c>
      <c r="L306" s="10" t="str">
        <f aca="false">HYPERLINK("https://docs.sbng.si/link/"&amp;K306,"odpri")</f>
        <v>odpri</v>
      </c>
    </row>
    <row r="307" customFormat="false" ht="23.85" hidden="false" customHeight="false" outlineLevel="0" collapsed="false">
      <c r="A307" s="6" t="n">
        <v>306</v>
      </c>
      <c r="B307" s="6" t="s">
        <v>384</v>
      </c>
      <c r="C307" s="4" t="s">
        <v>291</v>
      </c>
      <c r="D307" s="4" t="s">
        <v>385</v>
      </c>
      <c r="E307" s="4" t="s">
        <v>386</v>
      </c>
      <c r="F307" s="4" t="s">
        <v>389</v>
      </c>
      <c r="G307" s="4" t="s">
        <v>49</v>
      </c>
      <c r="H307" s="7" t="s">
        <v>145</v>
      </c>
      <c r="I307" s="8" t="n">
        <v>45380</v>
      </c>
      <c r="J307" s="9" t="n">
        <f aca="false">IF(I307="","",ROUND((Povzetek!$C$3-I307)/365.25,1))</f>
        <v>2.5</v>
      </c>
      <c r="K307" s="6" t="n">
        <v>205</v>
      </c>
      <c r="L307" s="10" t="str">
        <f aca="false">HYPERLINK("https://docs.sbng.si/link/"&amp;K307,"odpri")</f>
        <v>odpri</v>
      </c>
    </row>
    <row r="308" customFormat="false" ht="23.85" hidden="false" customHeight="false" outlineLevel="0" collapsed="false">
      <c r="A308" s="6" t="n">
        <v>307</v>
      </c>
      <c r="B308" s="6" t="s">
        <v>384</v>
      </c>
      <c r="C308" s="4" t="s">
        <v>291</v>
      </c>
      <c r="D308" s="4" t="s">
        <v>385</v>
      </c>
      <c r="E308" s="4" t="s">
        <v>390</v>
      </c>
      <c r="F308" s="4" t="s">
        <v>391</v>
      </c>
      <c r="G308" s="4" t="s">
        <v>49</v>
      </c>
      <c r="H308" s="7" t="s">
        <v>145</v>
      </c>
      <c r="I308" s="8" t="n">
        <v>45378</v>
      </c>
      <c r="J308" s="9" t="n">
        <f aca="false">IF(I308="","",ROUND((Povzetek!$C$3-I308)/365.25,1))</f>
        <v>2.5</v>
      </c>
      <c r="K308" s="6" t="n">
        <v>197</v>
      </c>
      <c r="L308" s="10" t="str">
        <f aca="false">HYPERLINK("https://docs.sbng.si/link/"&amp;K308,"odpri")</f>
        <v>odpri</v>
      </c>
    </row>
    <row r="309" customFormat="false" ht="23.85" hidden="false" customHeight="false" outlineLevel="0" collapsed="false">
      <c r="A309" s="6" t="n">
        <v>308</v>
      </c>
      <c r="B309" s="6" t="s">
        <v>384</v>
      </c>
      <c r="C309" s="4" t="s">
        <v>291</v>
      </c>
      <c r="D309" s="4" t="s">
        <v>385</v>
      </c>
      <c r="E309" s="4" t="s">
        <v>390</v>
      </c>
      <c r="F309" s="4" t="s">
        <v>392</v>
      </c>
      <c r="G309" s="4" t="s">
        <v>49</v>
      </c>
      <c r="H309" s="7" t="s">
        <v>145</v>
      </c>
      <c r="I309" s="8" t="n">
        <v>45380</v>
      </c>
      <c r="J309" s="9" t="n">
        <f aca="false">IF(I309="","",ROUND((Povzetek!$C$3-I309)/365.25,1))</f>
        <v>2.5</v>
      </c>
      <c r="K309" s="6" t="n">
        <v>199</v>
      </c>
      <c r="L309" s="10" t="str">
        <f aca="false">HYPERLINK("https://docs.sbng.si/link/"&amp;K309,"odpri")</f>
        <v>odpri</v>
      </c>
    </row>
    <row r="310" customFormat="false" ht="23.85" hidden="false" customHeight="false" outlineLevel="0" collapsed="false">
      <c r="A310" s="6" t="n">
        <v>309</v>
      </c>
      <c r="B310" s="6" t="s">
        <v>384</v>
      </c>
      <c r="C310" s="4" t="s">
        <v>291</v>
      </c>
      <c r="D310" s="4" t="s">
        <v>385</v>
      </c>
      <c r="E310" s="4" t="s">
        <v>390</v>
      </c>
      <c r="F310" s="4" t="s">
        <v>393</v>
      </c>
      <c r="G310" s="4" t="s">
        <v>49</v>
      </c>
      <c r="H310" s="7" t="s">
        <v>145</v>
      </c>
      <c r="I310" s="8" t="n">
        <v>45299</v>
      </c>
      <c r="J310" s="9" t="n">
        <f aca="false">IF(I310="","",ROUND((Povzetek!$C$3-I310)/365.25,1))</f>
        <v>2.7</v>
      </c>
      <c r="K310" s="6" t="n">
        <v>249</v>
      </c>
      <c r="L310" s="10" t="str">
        <f aca="false">HYPERLINK("https://docs.sbng.si/link/"&amp;K310,"odpri")</f>
        <v>odpri</v>
      </c>
    </row>
    <row r="311" customFormat="false" ht="23.85" hidden="false" customHeight="false" outlineLevel="0" collapsed="false">
      <c r="A311" s="6" t="n">
        <v>310</v>
      </c>
      <c r="B311" s="6" t="s">
        <v>384</v>
      </c>
      <c r="C311" s="4" t="s">
        <v>291</v>
      </c>
      <c r="D311" s="4" t="s">
        <v>385</v>
      </c>
      <c r="E311" s="4" t="s">
        <v>394</v>
      </c>
      <c r="F311" s="4" t="s">
        <v>395</v>
      </c>
      <c r="G311" s="4" t="s">
        <v>49</v>
      </c>
      <c r="H311" s="7" t="s">
        <v>145</v>
      </c>
      <c r="I311" s="8" t="n">
        <v>45926</v>
      </c>
      <c r="J311" s="9" t="n">
        <f aca="false">IF(I311="","",ROUND((Povzetek!$C$3-I311)/365.25,1))</f>
        <v>1</v>
      </c>
      <c r="K311" s="6" t="n">
        <v>1975</v>
      </c>
      <c r="L311" s="10" t="str">
        <f aca="false">HYPERLINK("https://docs.sbng.si/link/"&amp;K311,"odpri")</f>
        <v>odpri</v>
      </c>
    </row>
    <row r="312" customFormat="false" ht="15" hidden="false" customHeight="false" outlineLevel="0" collapsed="false">
      <c r="A312" s="6" t="n">
        <v>311</v>
      </c>
      <c r="B312" s="6" t="s">
        <v>384</v>
      </c>
      <c r="C312" s="4" t="s">
        <v>291</v>
      </c>
      <c r="D312" s="4" t="s">
        <v>385</v>
      </c>
      <c r="E312" s="4" t="s">
        <v>396</v>
      </c>
      <c r="F312" s="4" t="s">
        <v>397</v>
      </c>
      <c r="G312" s="4" t="s">
        <v>73</v>
      </c>
      <c r="H312" s="7" t="s">
        <v>145</v>
      </c>
      <c r="I312" s="8" t="n">
        <v>45380</v>
      </c>
      <c r="J312" s="9" t="n">
        <f aca="false">IF(I312="","",ROUND((Povzetek!$C$3-I312)/365.25,1))</f>
        <v>2.5</v>
      </c>
      <c r="K312" s="6" t="n">
        <v>203</v>
      </c>
      <c r="L312" s="10" t="str">
        <f aca="false">HYPERLINK("https://docs.sbng.si/link/"&amp;K312,"odpri")</f>
        <v>odpri</v>
      </c>
    </row>
    <row r="313" customFormat="false" ht="15" hidden="false" customHeight="false" outlineLevel="0" collapsed="false">
      <c r="A313" s="6" t="n">
        <v>312</v>
      </c>
      <c r="B313" s="6" t="s">
        <v>384</v>
      </c>
      <c r="C313" s="4" t="s">
        <v>291</v>
      </c>
      <c r="D313" s="4" t="s">
        <v>385</v>
      </c>
      <c r="E313" s="4" t="s">
        <v>396</v>
      </c>
      <c r="F313" s="4" t="s">
        <v>398</v>
      </c>
      <c r="G313" s="4" t="s">
        <v>133</v>
      </c>
      <c r="H313" s="7" t="s">
        <v>145</v>
      </c>
      <c r="I313" s="8" t="n">
        <v>45378</v>
      </c>
      <c r="J313" s="9" t="n">
        <f aca="false">IF(I313="","",ROUND((Povzetek!$C$3-I313)/365.25,1))</f>
        <v>2.5</v>
      </c>
      <c r="K313" s="6" t="n">
        <v>213</v>
      </c>
      <c r="L313" s="10" t="str">
        <f aca="false">HYPERLINK("https://docs.sbng.si/link/"&amp;K313,"odpri")</f>
        <v>odpri</v>
      </c>
    </row>
    <row r="314" customFormat="false" ht="15" hidden="false" customHeight="false" outlineLevel="0" collapsed="false">
      <c r="A314" s="6" t="n">
        <v>313</v>
      </c>
      <c r="B314" s="6" t="s">
        <v>384</v>
      </c>
      <c r="C314" s="4" t="s">
        <v>291</v>
      </c>
      <c r="D314" s="4" t="s">
        <v>385</v>
      </c>
      <c r="E314" s="4" t="s">
        <v>396</v>
      </c>
      <c r="F314" s="4" t="s">
        <v>399</v>
      </c>
      <c r="G314" s="4" t="s">
        <v>135</v>
      </c>
      <c r="H314" s="7" t="s">
        <v>145</v>
      </c>
      <c r="I314" s="8" t="n">
        <v>45380</v>
      </c>
      <c r="J314" s="9" t="n">
        <f aca="false">IF(I314="","",ROUND((Povzetek!$C$3-I314)/365.25,1))</f>
        <v>2.5</v>
      </c>
      <c r="K314" s="6" t="n">
        <v>237</v>
      </c>
      <c r="L314" s="10" t="str">
        <f aca="false">HYPERLINK("https://docs.sbng.si/link/"&amp;K314,"odpri")</f>
        <v>odpri</v>
      </c>
    </row>
    <row r="315" customFormat="false" ht="15" hidden="false" customHeight="false" outlineLevel="0" collapsed="false">
      <c r="A315" s="6" t="n">
        <v>314</v>
      </c>
      <c r="B315" s="6" t="s">
        <v>384</v>
      </c>
      <c r="C315" s="4" t="s">
        <v>291</v>
      </c>
      <c r="D315" s="4" t="s">
        <v>385</v>
      </c>
      <c r="E315" s="4" t="s">
        <v>396</v>
      </c>
      <c r="F315" s="4" t="s">
        <v>400</v>
      </c>
      <c r="G315" s="4" t="s">
        <v>73</v>
      </c>
      <c r="H315" s="7" t="s">
        <v>145</v>
      </c>
      <c r="I315" s="8" t="n">
        <v>45300</v>
      </c>
      <c r="J315" s="9" t="n">
        <f aca="false">IF(I315="","",ROUND((Povzetek!$C$3-I315)/365.25,1))</f>
        <v>2.7</v>
      </c>
      <c r="K315" s="6" t="n">
        <v>269</v>
      </c>
      <c r="L315" s="10" t="str">
        <f aca="false">HYPERLINK("https://docs.sbng.si/link/"&amp;K315,"odpri")</f>
        <v>odpri</v>
      </c>
    </row>
    <row r="316" customFormat="false" ht="15" hidden="false" customHeight="false" outlineLevel="0" collapsed="false">
      <c r="A316" s="6" t="n">
        <v>315</v>
      </c>
      <c r="B316" s="6" t="s">
        <v>384</v>
      </c>
      <c r="C316" s="4" t="s">
        <v>291</v>
      </c>
      <c r="D316" s="4" t="s">
        <v>385</v>
      </c>
      <c r="E316" s="4"/>
      <c r="F316" s="4" t="s">
        <v>401</v>
      </c>
      <c r="G316" s="4" t="s">
        <v>49</v>
      </c>
      <c r="H316" s="7" t="s">
        <v>145</v>
      </c>
      <c r="I316" s="8" t="n">
        <v>45888</v>
      </c>
      <c r="J316" s="9" t="n">
        <f aca="false">IF(I316="","",ROUND((Povzetek!$C$3-I316)/365.25,1))</f>
        <v>1.1</v>
      </c>
      <c r="K316" s="6" t="n">
        <v>1865</v>
      </c>
      <c r="L316" s="10" t="str">
        <f aca="false">HYPERLINK("https://docs.sbng.si/link/"&amp;K316,"odpri")</f>
        <v>odpri</v>
      </c>
    </row>
    <row r="317" customFormat="false" ht="15" hidden="false" customHeight="false" outlineLevel="0" collapsed="false">
      <c r="A317" s="6" t="n">
        <v>316</v>
      </c>
      <c r="B317" s="6" t="s">
        <v>384</v>
      </c>
      <c r="C317" s="4" t="s">
        <v>291</v>
      </c>
      <c r="D317" s="4" t="s">
        <v>385</v>
      </c>
      <c r="E317" s="4"/>
      <c r="F317" s="4" t="s">
        <v>402</v>
      </c>
      <c r="G317" s="4" t="s">
        <v>49</v>
      </c>
      <c r="H317" s="7" t="s">
        <v>145</v>
      </c>
      <c r="I317" s="8" t="n">
        <v>45926</v>
      </c>
      <c r="J317" s="9" t="n">
        <f aca="false">IF(I317="","",ROUND((Povzetek!$C$3-I317)/365.25,1))</f>
        <v>1</v>
      </c>
      <c r="K317" s="6" t="n">
        <v>1973</v>
      </c>
      <c r="L317" s="10" t="str">
        <f aca="false">HYPERLINK("https://docs.sbng.si/link/"&amp;K317,"odpri")</f>
        <v>odpri</v>
      </c>
    </row>
    <row r="318" customFormat="false" ht="15" hidden="false" customHeight="false" outlineLevel="0" collapsed="false">
      <c r="A318" s="6" t="n">
        <v>317</v>
      </c>
      <c r="B318" s="6" t="s">
        <v>384</v>
      </c>
      <c r="C318" s="4" t="s">
        <v>291</v>
      </c>
      <c r="D318" s="4" t="s">
        <v>403</v>
      </c>
      <c r="E318" s="4"/>
      <c r="F318" s="4" t="s">
        <v>404</v>
      </c>
      <c r="G318" s="4" t="s">
        <v>49</v>
      </c>
      <c r="H318" s="7" t="s">
        <v>145</v>
      </c>
      <c r="I318" s="8" t="n">
        <v>45316</v>
      </c>
      <c r="J318" s="9" t="n">
        <f aca="false">IF(I318="","",ROUND((Povzetek!$C$3-I318)/365.25,1))</f>
        <v>2.7</v>
      </c>
      <c r="K318" s="6" t="n">
        <v>95</v>
      </c>
      <c r="L318" s="10" t="str">
        <f aca="false">HYPERLINK("https://docs.sbng.si/link/"&amp;K318,"odpri")</f>
        <v>odpri</v>
      </c>
    </row>
    <row r="319" customFormat="false" ht="15" hidden="false" customHeight="false" outlineLevel="0" collapsed="false">
      <c r="A319" s="6" t="n">
        <v>318</v>
      </c>
      <c r="B319" s="6" t="s">
        <v>384</v>
      </c>
      <c r="C319" s="4" t="s">
        <v>291</v>
      </c>
      <c r="D319" s="4" t="s">
        <v>403</v>
      </c>
      <c r="E319" s="4"/>
      <c r="F319" s="4" t="s">
        <v>405</v>
      </c>
      <c r="G319" s="4" t="s">
        <v>49</v>
      </c>
      <c r="H319" s="7" t="s">
        <v>145</v>
      </c>
      <c r="I319" s="8" t="n">
        <v>45316</v>
      </c>
      <c r="J319" s="9" t="n">
        <f aca="false">IF(I319="","",ROUND((Povzetek!$C$3-I319)/365.25,1))</f>
        <v>2.7</v>
      </c>
      <c r="K319" s="6" t="n">
        <v>97</v>
      </c>
      <c r="L319" s="10" t="str">
        <f aca="false">HYPERLINK("https://docs.sbng.si/link/"&amp;K319,"odpri")</f>
        <v>odpri</v>
      </c>
    </row>
    <row r="320" customFormat="false" ht="15" hidden="false" customHeight="false" outlineLevel="0" collapsed="false">
      <c r="A320" s="6" t="n">
        <v>319</v>
      </c>
      <c r="B320" s="6" t="s">
        <v>384</v>
      </c>
      <c r="C320" s="4" t="s">
        <v>291</v>
      </c>
      <c r="D320" s="4" t="s">
        <v>403</v>
      </c>
      <c r="E320" s="4"/>
      <c r="F320" s="4" t="s">
        <v>406</v>
      </c>
      <c r="G320" s="4" t="s">
        <v>49</v>
      </c>
      <c r="H320" s="7" t="s">
        <v>145</v>
      </c>
      <c r="I320" s="8" t="n">
        <v>45316</v>
      </c>
      <c r="J320" s="9" t="n">
        <f aca="false">IF(I320="","",ROUND((Povzetek!$C$3-I320)/365.25,1))</f>
        <v>2.7</v>
      </c>
      <c r="K320" s="6" t="n">
        <v>99</v>
      </c>
      <c r="L320" s="10" t="str">
        <f aca="false">HYPERLINK("https://docs.sbng.si/link/"&amp;K320,"odpri")</f>
        <v>odpri</v>
      </c>
    </row>
    <row r="321" customFormat="false" ht="15" hidden="false" customHeight="false" outlineLevel="0" collapsed="false">
      <c r="A321" s="6" t="n">
        <v>320</v>
      </c>
      <c r="B321" s="6" t="s">
        <v>384</v>
      </c>
      <c r="C321" s="4" t="s">
        <v>291</v>
      </c>
      <c r="D321" s="4" t="s">
        <v>403</v>
      </c>
      <c r="E321" s="4"/>
      <c r="F321" s="4" t="s">
        <v>407</v>
      </c>
      <c r="G321" s="4" t="s">
        <v>49</v>
      </c>
      <c r="H321" s="7" t="s">
        <v>145</v>
      </c>
      <c r="I321" s="8" t="n">
        <v>45412</v>
      </c>
      <c r="J321" s="9" t="n">
        <f aca="false">IF(I321="","",ROUND((Povzetek!$C$3-I321)/365.25,1))</f>
        <v>2.4</v>
      </c>
      <c r="K321" s="6" t="n">
        <v>101</v>
      </c>
      <c r="L321" s="10" t="str">
        <f aca="false">HYPERLINK("https://docs.sbng.si/link/"&amp;K321,"odpri")</f>
        <v>odpri</v>
      </c>
    </row>
    <row r="322" customFormat="false" ht="15" hidden="false" customHeight="false" outlineLevel="0" collapsed="false">
      <c r="A322" s="6" t="n">
        <v>321</v>
      </c>
      <c r="B322" s="6" t="s">
        <v>384</v>
      </c>
      <c r="C322" s="4" t="s">
        <v>291</v>
      </c>
      <c r="D322" s="4" t="s">
        <v>403</v>
      </c>
      <c r="E322" s="4"/>
      <c r="F322" s="4" t="s">
        <v>408</v>
      </c>
      <c r="G322" s="4" t="s">
        <v>49</v>
      </c>
      <c r="H322" s="7" t="s">
        <v>145</v>
      </c>
      <c r="I322" s="8" t="n">
        <v>45316</v>
      </c>
      <c r="J322" s="9" t="n">
        <f aca="false">IF(I322="","",ROUND((Povzetek!$C$3-I322)/365.25,1))</f>
        <v>2.7</v>
      </c>
      <c r="K322" s="6" t="n">
        <v>103</v>
      </c>
      <c r="L322" s="10" t="str">
        <f aca="false">HYPERLINK("https://docs.sbng.si/link/"&amp;K322,"odpri")</f>
        <v>odpri</v>
      </c>
    </row>
    <row r="323" customFormat="false" ht="15" hidden="false" customHeight="false" outlineLevel="0" collapsed="false">
      <c r="A323" s="6" t="n">
        <v>322</v>
      </c>
      <c r="B323" s="6" t="s">
        <v>384</v>
      </c>
      <c r="C323" s="4" t="s">
        <v>291</v>
      </c>
      <c r="D323" s="4" t="s">
        <v>403</v>
      </c>
      <c r="E323" s="4"/>
      <c r="F323" s="4" t="s">
        <v>409</v>
      </c>
      <c r="G323" s="4" t="s">
        <v>49</v>
      </c>
      <c r="H323" s="7" t="s">
        <v>145</v>
      </c>
      <c r="I323" s="8" t="n">
        <v>45862</v>
      </c>
      <c r="J323" s="9" t="n">
        <f aca="false">IF(I323="","",ROUND((Povzetek!$C$3-I323)/365.25,1))</f>
        <v>1.2</v>
      </c>
      <c r="K323" s="6" t="n">
        <v>105</v>
      </c>
      <c r="L323" s="10" t="str">
        <f aca="false">HYPERLINK("https://docs.sbng.si/link/"&amp;K323,"odpri")</f>
        <v>odpri</v>
      </c>
    </row>
    <row r="324" customFormat="false" ht="15" hidden="false" customHeight="false" outlineLevel="0" collapsed="false">
      <c r="A324" s="6" t="n">
        <v>323</v>
      </c>
      <c r="B324" s="6" t="s">
        <v>384</v>
      </c>
      <c r="C324" s="4" t="s">
        <v>291</v>
      </c>
      <c r="D324" s="4" t="s">
        <v>403</v>
      </c>
      <c r="E324" s="4"/>
      <c r="F324" s="4" t="s">
        <v>410</v>
      </c>
      <c r="G324" s="4" t="s">
        <v>49</v>
      </c>
      <c r="H324" s="7" t="s">
        <v>145</v>
      </c>
      <c r="I324" s="8" t="n">
        <v>45299</v>
      </c>
      <c r="J324" s="9" t="n">
        <f aca="false">IF(I324="","",ROUND((Povzetek!$C$3-I324)/365.25,1))</f>
        <v>2.7</v>
      </c>
      <c r="K324" s="6" t="n">
        <v>107</v>
      </c>
      <c r="L324" s="10" t="str">
        <f aca="false">HYPERLINK("https://docs.sbng.si/link/"&amp;K324,"odpri")</f>
        <v>odpri</v>
      </c>
    </row>
    <row r="325" customFormat="false" ht="15" hidden="false" customHeight="false" outlineLevel="0" collapsed="false">
      <c r="A325" s="6" t="n">
        <v>324</v>
      </c>
      <c r="B325" s="6" t="s">
        <v>384</v>
      </c>
      <c r="C325" s="4" t="s">
        <v>291</v>
      </c>
      <c r="D325" s="4" t="s">
        <v>403</v>
      </c>
      <c r="E325" s="4"/>
      <c r="F325" s="4" t="s">
        <v>411</v>
      </c>
      <c r="G325" s="4" t="s">
        <v>49</v>
      </c>
      <c r="H325" s="7" t="s">
        <v>145</v>
      </c>
      <c r="I325" s="8" t="n">
        <v>46188</v>
      </c>
      <c r="J325" s="9" t="n">
        <f aca="false">IF(I325="","",ROUND((Povzetek!$C$3-I325)/365.25,1))</f>
        <v>0.3</v>
      </c>
      <c r="K325" s="6" t="n">
        <v>109</v>
      </c>
      <c r="L325" s="10" t="str">
        <f aca="false">HYPERLINK("https://docs.sbng.si/link/"&amp;K325,"odpri")</f>
        <v>odpri</v>
      </c>
    </row>
    <row r="326" customFormat="false" ht="15" hidden="false" customHeight="false" outlineLevel="0" collapsed="false">
      <c r="A326" s="6" t="n">
        <v>325</v>
      </c>
      <c r="B326" s="6" t="s">
        <v>384</v>
      </c>
      <c r="C326" s="4" t="s">
        <v>291</v>
      </c>
      <c r="D326" s="4" t="s">
        <v>403</v>
      </c>
      <c r="E326" s="4"/>
      <c r="F326" s="4" t="s">
        <v>412</v>
      </c>
      <c r="G326" s="4" t="s">
        <v>49</v>
      </c>
      <c r="H326" s="7" t="s">
        <v>145</v>
      </c>
      <c r="I326" s="8" t="n">
        <v>45294</v>
      </c>
      <c r="J326" s="9" t="n">
        <f aca="false">IF(I326="","",ROUND((Povzetek!$C$3-I326)/365.25,1))</f>
        <v>2.7</v>
      </c>
      <c r="K326" s="6" t="n">
        <v>111</v>
      </c>
      <c r="L326" s="10" t="str">
        <f aca="false">HYPERLINK("https://docs.sbng.si/link/"&amp;K326,"odpri")</f>
        <v>odpri</v>
      </c>
    </row>
    <row r="327" customFormat="false" ht="15" hidden="false" customHeight="false" outlineLevel="0" collapsed="false">
      <c r="A327" s="6" t="n">
        <v>326</v>
      </c>
      <c r="B327" s="6" t="s">
        <v>384</v>
      </c>
      <c r="C327" s="4" t="s">
        <v>291</v>
      </c>
      <c r="D327" s="4" t="s">
        <v>403</v>
      </c>
      <c r="E327" s="4"/>
      <c r="F327" s="4" t="s">
        <v>413</v>
      </c>
      <c r="G327" s="4" t="s">
        <v>49</v>
      </c>
      <c r="H327" s="7" t="s">
        <v>145</v>
      </c>
      <c r="I327" s="8" t="n">
        <v>45294</v>
      </c>
      <c r="J327" s="9" t="n">
        <f aca="false">IF(I327="","",ROUND((Povzetek!$C$3-I327)/365.25,1))</f>
        <v>2.7</v>
      </c>
      <c r="K327" s="6" t="n">
        <v>113</v>
      </c>
      <c r="L327" s="10" t="str">
        <f aca="false">HYPERLINK("https://docs.sbng.si/link/"&amp;K327,"odpri")</f>
        <v>odpri</v>
      </c>
    </row>
    <row r="328" customFormat="false" ht="15" hidden="false" customHeight="false" outlineLevel="0" collapsed="false">
      <c r="A328" s="6" t="n">
        <v>327</v>
      </c>
      <c r="B328" s="6" t="s">
        <v>384</v>
      </c>
      <c r="C328" s="4" t="s">
        <v>291</v>
      </c>
      <c r="D328" s="4" t="s">
        <v>403</v>
      </c>
      <c r="E328" s="4"/>
      <c r="F328" s="4" t="s">
        <v>414</v>
      </c>
      <c r="G328" s="4" t="s">
        <v>49</v>
      </c>
      <c r="H328" s="7" t="s">
        <v>145</v>
      </c>
      <c r="I328" s="8" t="n">
        <v>45300</v>
      </c>
      <c r="J328" s="9" t="n">
        <f aca="false">IF(I328="","",ROUND((Povzetek!$C$3-I328)/365.25,1))</f>
        <v>2.7</v>
      </c>
      <c r="K328" s="6" t="n">
        <v>115</v>
      </c>
      <c r="L328" s="10" t="str">
        <f aca="false">HYPERLINK("https://docs.sbng.si/link/"&amp;K328,"odpri")</f>
        <v>odpri</v>
      </c>
    </row>
    <row r="329" customFormat="false" ht="15" hidden="false" customHeight="false" outlineLevel="0" collapsed="false">
      <c r="A329" s="6" t="n">
        <v>328</v>
      </c>
      <c r="B329" s="6" t="s">
        <v>384</v>
      </c>
      <c r="C329" s="4" t="s">
        <v>291</v>
      </c>
      <c r="D329" s="4" t="s">
        <v>403</v>
      </c>
      <c r="E329" s="4"/>
      <c r="F329" s="4" t="s">
        <v>415</v>
      </c>
      <c r="G329" s="4" t="s">
        <v>49</v>
      </c>
      <c r="H329" s="7" t="s">
        <v>145</v>
      </c>
      <c r="I329" s="8" t="n">
        <v>45294</v>
      </c>
      <c r="J329" s="9" t="n">
        <f aca="false">IF(I329="","",ROUND((Povzetek!$C$3-I329)/365.25,1))</f>
        <v>2.7</v>
      </c>
      <c r="K329" s="6" t="n">
        <v>117</v>
      </c>
      <c r="L329" s="10" t="str">
        <f aca="false">HYPERLINK("https://docs.sbng.si/link/"&amp;K329,"odpri")</f>
        <v>odpri</v>
      </c>
    </row>
    <row r="330" customFormat="false" ht="15" hidden="false" customHeight="false" outlineLevel="0" collapsed="false">
      <c r="A330" s="6" t="n">
        <v>329</v>
      </c>
      <c r="B330" s="6" t="s">
        <v>384</v>
      </c>
      <c r="C330" s="4" t="s">
        <v>291</v>
      </c>
      <c r="D330" s="4" t="s">
        <v>403</v>
      </c>
      <c r="E330" s="4"/>
      <c r="F330" s="4" t="s">
        <v>416</v>
      </c>
      <c r="G330" s="4" t="s">
        <v>49</v>
      </c>
      <c r="H330" s="7" t="s">
        <v>145</v>
      </c>
      <c r="I330" s="8" t="n">
        <v>45294</v>
      </c>
      <c r="J330" s="9" t="n">
        <f aca="false">IF(I330="","",ROUND((Povzetek!$C$3-I330)/365.25,1))</f>
        <v>2.7</v>
      </c>
      <c r="K330" s="6" t="n">
        <v>119</v>
      </c>
      <c r="L330" s="10" t="str">
        <f aca="false">HYPERLINK("https://docs.sbng.si/link/"&amp;K330,"odpri")</f>
        <v>odpri</v>
      </c>
    </row>
    <row r="331" customFormat="false" ht="15" hidden="false" customHeight="false" outlineLevel="0" collapsed="false">
      <c r="A331" s="6" t="n">
        <v>330</v>
      </c>
      <c r="B331" s="6" t="s">
        <v>384</v>
      </c>
      <c r="C331" s="4" t="s">
        <v>291</v>
      </c>
      <c r="D331" s="4" t="s">
        <v>403</v>
      </c>
      <c r="E331" s="4"/>
      <c r="F331" s="4" t="s">
        <v>417</v>
      </c>
      <c r="G331" s="4" t="s">
        <v>49</v>
      </c>
      <c r="H331" s="7" t="s">
        <v>145</v>
      </c>
      <c r="I331" s="8" t="n">
        <v>46274</v>
      </c>
      <c r="J331" s="9" t="n">
        <f aca="false">IF(I331="","",ROUND((Povzetek!$C$3-I331)/365.25,1))</f>
        <v>0</v>
      </c>
      <c r="K331" s="6" t="n">
        <v>263</v>
      </c>
      <c r="L331" s="10" t="str">
        <f aca="false">HYPERLINK("https://docs.sbng.si/link/"&amp;K331,"odpri")</f>
        <v>odpri</v>
      </c>
    </row>
    <row r="332" customFormat="false" ht="15" hidden="false" customHeight="false" outlineLevel="0" collapsed="false">
      <c r="A332" s="6" t="n">
        <v>331</v>
      </c>
      <c r="B332" s="6" t="s">
        <v>384</v>
      </c>
      <c r="C332" s="4" t="s">
        <v>291</v>
      </c>
      <c r="D332" s="4" t="s">
        <v>418</v>
      </c>
      <c r="E332" s="4"/>
      <c r="F332" s="4" t="s">
        <v>419</v>
      </c>
      <c r="G332" s="4" t="s">
        <v>49</v>
      </c>
      <c r="H332" s="7" t="s">
        <v>145</v>
      </c>
      <c r="I332" s="8" t="n">
        <v>45299</v>
      </c>
      <c r="J332" s="9" t="n">
        <f aca="false">IF(I332="","",ROUND((Povzetek!$C$3-I332)/365.25,1))</f>
        <v>2.7</v>
      </c>
      <c r="K332" s="6" t="n">
        <v>241</v>
      </c>
      <c r="L332" s="10" t="str">
        <f aca="false">HYPERLINK("https://docs.sbng.si/link/"&amp;K332,"odpri")</f>
        <v>odpri</v>
      </c>
    </row>
    <row r="333" customFormat="false" ht="15" hidden="false" customHeight="false" outlineLevel="0" collapsed="false">
      <c r="A333" s="6" t="n">
        <v>332</v>
      </c>
      <c r="B333" s="6" t="s">
        <v>384</v>
      </c>
      <c r="C333" s="4" t="s">
        <v>291</v>
      </c>
      <c r="D333" s="4" t="s">
        <v>418</v>
      </c>
      <c r="E333" s="4"/>
      <c r="F333" s="4" t="s">
        <v>420</v>
      </c>
      <c r="G333" s="4" t="s">
        <v>49</v>
      </c>
      <c r="H333" s="7" t="s">
        <v>145</v>
      </c>
      <c r="I333" s="8" t="n">
        <v>46028</v>
      </c>
      <c r="J333" s="9" t="n">
        <f aca="false">IF(I333="","",ROUND((Povzetek!$C$3-I333)/365.25,1))</f>
        <v>0.7</v>
      </c>
      <c r="K333" s="6" t="n">
        <v>243</v>
      </c>
      <c r="L333" s="10" t="str">
        <f aca="false">HYPERLINK("https://docs.sbng.si/link/"&amp;K333,"odpri")</f>
        <v>odpri</v>
      </c>
    </row>
    <row r="334" customFormat="false" ht="15" hidden="false" customHeight="false" outlineLevel="0" collapsed="false">
      <c r="A334" s="6" t="n">
        <v>333</v>
      </c>
      <c r="B334" s="6" t="s">
        <v>384</v>
      </c>
      <c r="C334" s="4" t="s">
        <v>291</v>
      </c>
      <c r="D334" s="4" t="s">
        <v>418</v>
      </c>
      <c r="E334" s="4"/>
      <c r="F334" s="4" t="s">
        <v>421</v>
      </c>
      <c r="G334" s="4" t="s">
        <v>49</v>
      </c>
      <c r="H334" s="7" t="s">
        <v>145</v>
      </c>
      <c r="I334" s="8" t="n">
        <v>45841</v>
      </c>
      <c r="J334" s="9" t="n">
        <f aca="false">IF(I334="","",ROUND((Povzetek!$C$3-I334)/365.25,1))</f>
        <v>1.2</v>
      </c>
      <c r="K334" s="6" t="n">
        <v>245</v>
      </c>
      <c r="L334" s="10" t="str">
        <f aca="false">HYPERLINK("https://docs.sbng.si/link/"&amp;K334,"odpri")</f>
        <v>odpri</v>
      </c>
    </row>
    <row r="335" customFormat="false" ht="15" hidden="false" customHeight="false" outlineLevel="0" collapsed="false">
      <c r="A335" s="6" t="n">
        <v>334</v>
      </c>
      <c r="B335" s="6" t="s">
        <v>384</v>
      </c>
      <c r="C335" s="4" t="s">
        <v>291</v>
      </c>
      <c r="D335" s="4" t="s">
        <v>418</v>
      </c>
      <c r="E335" s="4"/>
      <c r="F335" s="4" t="s">
        <v>422</v>
      </c>
      <c r="G335" s="4" t="s">
        <v>49</v>
      </c>
      <c r="H335" s="7" t="s">
        <v>145</v>
      </c>
      <c r="I335" s="8" t="n">
        <v>45376</v>
      </c>
      <c r="J335" s="9" t="n">
        <f aca="false">IF(I335="","",ROUND((Povzetek!$C$3-I335)/365.25,1))</f>
        <v>2.5</v>
      </c>
      <c r="K335" s="6" t="n">
        <v>247</v>
      </c>
      <c r="L335" s="10" t="str">
        <f aca="false">HYPERLINK("https://docs.sbng.si/link/"&amp;K335,"odpri")</f>
        <v>odpri</v>
      </c>
    </row>
    <row r="336" customFormat="false" ht="15" hidden="false" customHeight="false" outlineLevel="0" collapsed="false">
      <c r="A336" s="6" t="n">
        <v>335</v>
      </c>
      <c r="B336" s="6" t="s">
        <v>384</v>
      </c>
      <c r="C336" s="4" t="s">
        <v>291</v>
      </c>
      <c r="D336" s="4" t="s">
        <v>418</v>
      </c>
      <c r="E336" s="4"/>
      <c r="F336" s="4" t="s">
        <v>423</v>
      </c>
      <c r="G336" s="4" t="s">
        <v>49</v>
      </c>
      <c r="H336" s="7" t="s">
        <v>145</v>
      </c>
      <c r="I336" s="8" t="n">
        <v>45580</v>
      </c>
      <c r="J336" s="9" t="n">
        <f aca="false">IF(I336="","",ROUND((Povzetek!$C$3-I336)/365.25,1))</f>
        <v>1.9</v>
      </c>
      <c r="K336" s="6" t="n">
        <v>251</v>
      </c>
      <c r="L336" s="10" t="str">
        <f aca="false">HYPERLINK("https://docs.sbng.si/link/"&amp;K336,"odpri")</f>
        <v>odpri</v>
      </c>
    </row>
    <row r="337" customFormat="false" ht="15" hidden="false" customHeight="false" outlineLevel="0" collapsed="false">
      <c r="A337" s="6" t="n">
        <v>336</v>
      </c>
      <c r="B337" s="6" t="s">
        <v>384</v>
      </c>
      <c r="C337" s="4" t="s">
        <v>291</v>
      </c>
      <c r="D337" s="4" t="s">
        <v>418</v>
      </c>
      <c r="E337" s="4"/>
      <c r="F337" s="4" t="s">
        <v>424</v>
      </c>
      <c r="G337" s="4" t="s">
        <v>49</v>
      </c>
      <c r="H337" s="7" t="s">
        <v>145</v>
      </c>
      <c r="I337" s="8" t="n">
        <v>45384</v>
      </c>
      <c r="J337" s="9" t="n">
        <f aca="false">IF(I337="","",ROUND((Povzetek!$C$3-I337)/365.25,1))</f>
        <v>2.5</v>
      </c>
      <c r="K337" s="6" t="n">
        <v>259</v>
      </c>
      <c r="L337" s="10" t="str">
        <f aca="false">HYPERLINK("https://docs.sbng.si/link/"&amp;K337,"odpri")</f>
        <v>odpri</v>
      </c>
    </row>
    <row r="338" customFormat="false" ht="15" hidden="false" customHeight="false" outlineLevel="0" collapsed="false">
      <c r="A338" s="6" t="n">
        <v>337</v>
      </c>
      <c r="B338" s="6" t="s">
        <v>384</v>
      </c>
      <c r="C338" s="4" t="s">
        <v>291</v>
      </c>
      <c r="D338" s="4" t="s">
        <v>418</v>
      </c>
      <c r="E338" s="4"/>
      <c r="F338" s="4" t="s">
        <v>425</v>
      </c>
      <c r="G338" s="4" t="s">
        <v>49</v>
      </c>
      <c r="H338" s="7" t="s">
        <v>145</v>
      </c>
      <c r="I338" s="8" t="n">
        <v>45300</v>
      </c>
      <c r="J338" s="9" t="n">
        <f aca="false">IF(I338="","",ROUND((Povzetek!$C$3-I338)/365.25,1))</f>
        <v>2.7</v>
      </c>
      <c r="K338" s="6" t="n">
        <v>261</v>
      </c>
      <c r="L338" s="10" t="str">
        <f aca="false">HYPERLINK("https://docs.sbng.si/link/"&amp;K338,"odpri")</f>
        <v>odpri</v>
      </c>
    </row>
    <row r="339" customFormat="false" ht="15" hidden="false" customHeight="false" outlineLevel="0" collapsed="false">
      <c r="A339" s="6" t="n">
        <v>338</v>
      </c>
      <c r="B339" s="6" t="s">
        <v>384</v>
      </c>
      <c r="C339" s="4" t="s">
        <v>291</v>
      </c>
      <c r="D339" s="4" t="s">
        <v>418</v>
      </c>
      <c r="E339" s="4"/>
      <c r="F339" s="4" t="s">
        <v>426</v>
      </c>
      <c r="G339" s="4" t="s">
        <v>49</v>
      </c>
      <c r="H339" s="7" t="s">
        <v>145</v>
      </c>
      <c r="I339" s="8" t="n">
        <v>46045</v>
      </c>
      <c r="J339" s="9" t="n">
        <f aca="false">IF(I339="","",ROUND((Povzetek!$C$3-I339)/365.25,1))</f>
        <v>0.7</v>
      </c>
      <c r="K339" s="6" t="n">
        <v>271</v>
      </c>
      <c r="L339" s="10" t="str">
        <f aca="false">HYPERLINK("https://docs.sbng.si/link/"&amp;K339,"odpri")</f>
        <v>odpri</v>
      </c>
    </row>
    <row r="340" customFormat="false" ht="15" hidden="false" customHeight="false" outlineLevel="0" collapsed="false">
      <c r="A340" s="6" t="n">
        <v>339</v>
      </c>
      <c r="B340" s="6" t="s">
        <v>384</v>
      </c>
      <c r="C340" s="4" t="s">
        <v>291</v>
      </c>
      <c r="D340" s="4" t="s">
        <v>418</v>
      </c>
      <c r="E340" s="4"/>
      <c r="F340" s="4" t="s">
        <v>427</v>
      </c>
      <c r="G340" s="4" t="s">
        <v>49</v>
      </c>
      <c r="H340" s="7" t="s">
        <v>145</v>
      </c>
      <c r="I340" s="8" t="n">
        <v>45692</v>
      </c>
      <c r="J340" s="9" t="n">
        <f aca="false">IF(I340="","",ROUND((Povzetek!$C$3-I340)/365.25,1))</f>
        <v>1.6</v>
      </c>
      <c r="K340" s="6" t="n">
        <v>273</v>
      </c>
      <c r="L340" s="10" t="str">
        <f aca="false">HYPERLINK("https://docs.sbng.si/link/"&amp;K340,"odpri")</f>
        <v>odpri</v>
      </c>
    </row>
    <row r="341" customFormat="false" ht="15" hidden="false" customHeight="false" outlineLevel="0" collapsed="false">
      <c r="A341" s="6" t="n">
        <v>340</v>
      </c>
      <c r="B341" s="6" t="s">
        <v>384</v>
      </c>
      <c r="C341" s="4" t="s">
        <v>291</v>
      </c>
      <c r="D341" s="4" t="s">
        <v>418</v>
      </c>
      <c r="E341" s="4"/>
      <c r="F341" s="4" t="s">
        <v>428</v>
      </c>
      <c r="G341" s="4" t="s">
        <v>49</v>
      </c>
      <c r="H341" s="7" t="s">
        <v>145</v>
      </c>
      <c r="I341" s="8" t="n">
        <v>45316</v>
      </c>
      <c r="J341" s="9" t="n">
        <f aca="false">IF(I341="","",ROUND((Povzetek!$C$3-I341)/365.25,1))</f>
        <v>2.7</v>
      </c>
      <c r="K341" s="6" t="n">
        <v>373</v>
      </c>
      <c r="L341" s="10" t="str">
        <f aca="false">HYPERLINK("https://docs.sbng.si/link/"&amp;K341,"odpri")</f>
        <v>odpri</v>
      </c>
    </row>
    <row r="342" customFormat="false" ht="15" hidden="false" customHeight="false" outlineLevel="0" collapsed="false">
      <c r="A342" s="6" t="n">
        <v>341</v>
      </c>
      <c r="B342" s="6" t="s">
        <v>384</v>
      </c>
      <c r="C342" s="4" t="s">
        <v>291</v>
      </c>
      <c r="D342" s="4" t="s">
        <v>418</v>
      </c>
      <c r="E342" s="4"/>
      <c r="F342" s="4" t="s">
        <v>429</v>
      </c>
      <c r="G342" s="4" t="s">
        <v>73</v>
      </c>
      <c r="H342" s="7" t="s">
        <v>145</v>
      </c>
      <c r="I342" s="8" t="n">
        <v>45933</v>
      </c>
      <c r="J342" s="9" t="n">
        <f aca="false">IF(I342="","",ROUND((Povzetek!$C$3-I342)/365.25,1))</f>
        <v>1</v>
      </c>
      <c r="K342" s="6" t="n">
        <v>1987</v>
      </c>
      <c r="L342" s="10" t="str">
        <f aca="false">HYPERLINK("https://docs.sbng.si/link/"&amp;K342,"odpri")</f>
        <v>odpri</v>
      </c>
    </row>
    <row r="343" customFormat="false" ht="35.05" hidden="false" customHeight="false" outlineLevel="0" collapsed="false">
      <c r="A343" s="6" t="n">
        <v>342</v>
      </c>
      <c r="B343" s="6" t="s">
        <v>430</v>
      </c>
      <c r="C343" s="4" t="s">
        <v>431</v>
      </c>
      <c r="D343" s="4" t="s">
        <v>432</v>
      </c>
      <c r="E343" s="4" t="s">
        <v>433</v>
      </c>
      <c r="F343" s="4" t="s">
        <v>434</v>
      </c>
      <c r="G343" s="4" t="s">
        <v>367</v>
      </c>
      <c r="H343" s="7" t="s">
        <v>44</v>
      </c>
      <c r="I343" s="8" t="n">
        <v>46104</v>
      </c>
      <c r="J343" s="9" t="n">
        <f aca="false">IF(I343="","",ROUND((Povzetek!$C$3-I343)/365.25,1))</f>
        <v>0.5</v>
      </c>
      <c r="K343" s="6" t="n">
        <v>405</v>
      </c>
      <c r="L343" s="10" t="str">
        <f aca="false">HYPERLINK("https://docs.sbng.si/link/"&amp;K343,"odpri")</f>
        <v>odpri</v>
      </c>
    </row>
    <row r="344" customFormat="false" ht="35.05" hidden="false" customHeight="false" outlineLevel="0" collapsed="false">
      <c r="A344" s="6" t="n">
        <v>343</v>
      </c>
      <c r="B344" s="6" t="s">
        <v>430</v>
      </c>
      <c r="C344" s="4" t="s">
        <v>431</v>
      </c>
      <c r="D344" s="4" t="s">
        <v>432</v>
      </c>
      <c r="E344" s="4" t="s">
        <v>433</v>
      </c>
      <c r="F344" s="4" t="s">
        <v>435</v>
      </c>
      <c r="G344" s="4" t="s">
        <v>49</v>
      </c>
      <c r="H344" s="7" t="s">
        <v>44</v>
      </c>
      <c r="I344" s="8" t="n">
        <v>46107</v>
      </c>
      <c r="J344" s="9" t="n">
        <f aca="false">IF(I344="","",ROUND((Povzetek!$C$3-I344)/365.25,1))</f>
        <v>0.5</v>
      </c>
      <c r="K344" s="6" t="n">
        <v>549</v>
      </c>
      <c r="L344" s="10" t="str">
        <f aca="false">HYPERLINK("https://docs.sbng.si/link/"&amp;K344,"odpri")</f>
        <v>odpri</v>
      </c>
    </row>
    <row r="345" customFormat="false" ht="35.05" hidden="false" customHeight="false" outlineLevel="0" collapsed="false">
      <c r="A345" s="6" t="n">
        <v>344</v>
      </c>
      <c r="B345" s="6" t="s">
        <v>430</v>
      </c>
      <c r="C345" s="4" t="s">
        <v>431</v>
      </c>
      <c r="D345" s="4" t="s">
        <v>432</v>
      </c>
      <c r="E345" s="4" t="s">
        <v>436</v>
      </c>
      <c r="F345" s="4" t="s">
        <v>107</v>
      </c>
      <c r="G345" s="4" t="s">
        <v>100</v>
      </c>
      <c r="H345" s="7" t="s">
        <v>44</v>
      </c>
      <c r="I345" s="8" t="n">
        <v>46107</v>
      </c>
      <c r="J345" s="9" t="n">
        <f aca="false">IF(I345="","",ROUND((Povzetek!$C$3-I345)/365.25,1))</f>
        <v>0.5</v>
      </c>
      <c r="K345" s="6" t="n">
        <v>1563</v>
      </c>
      <c r="L345" s="10" t="str">
        <f aca="false">HYPERLINK("https://docs.sbng.si/link/"&amp;K345,"odpri")</f>
        <v>odpri</v>
      </c>
    </row>
    <row r="346" customFormat="false" ht="35.05" hidden="false" customHeight="false" outlineLevel="0" collapsed="false">
      <c r="A346" s="6" t="n">
        <v>345</v>
      </c>
      <c r="B346" s="6" t="s">
        <v>430</v>
      </c>
      <c r="C346" s="4" t="s">
        <v>431</v>
      </c>
      <c r="D346" s="4" t="s">
        <v>432</v>
      </c>
      <c r="E346" s="4" t="s">
        <v>436</v>
      </c>
      <c r="F346" s="4" t="s">
        <v>437</v>
      </c>
      <c r="G346" s="4" t="s">
        <v>250</v>
      </c>
      <c r="H346" s="7" t="s">
        <v>44</v>
      </c>
      <c r="I346" s="8" t="n">
        <v>46101</v>
      </c>
      <c r="J346" s="9" t="n">
        <f aca="false">IF(I346="","",ROUND((Povzetek!$C$3-I346)/365.25,1))</f>
        <v>0.5</v>
      </c>
      <c r="K346" s="6" t="n">
        <v>425</v>
      </c>
      <c r="L346" s="10" t="str">
        <f aca="false">HYPERLINK("https://docs.sbng.si/link/"&amp;K346,"odpri")</f>
        <v>odpri</v>
      </c>
    </row>
    <row r="347" customFormat="false" ht="35.05" hidden="false" customHeight="false" outlineLevel="0" collapsed="false">
      <c r="A347" s="6" t="n">
        <v>346</v>
      </c>
      <c r="B347" s="6" t="s">
        <v>430</v>
      </c>
      <c r="C347" s="4" t="s">
        <v>431</v>
      </c>
      <c r="D347" s="4" t="s">
        <v>432</v>
      </c>
      <c r="E347" s="4" t="s">
        <v>436</v>
      </c>
      <c r="F347" s="4" t="s">
        <v>438</v>
      </c>
      <c r="G347" s="4" t="s">
        <v>49</v>
      </c>
      <c r="H347" s="7" t="s">
        <v>44</v>
      </c>
      <c r="I347" s="8" t="n">
        <v>46104</v>
      </c>
      <c r="J347" s="9" t="n">
        <f aca="false">IF(I347="","",ROUND((Povzetek!$C$3-I347)/365.25,1))</f>
        <v>0.5</v>
      </c>
      <c r="K347" s="6" t="n">
        <v>459</v>
      </c>
      <c r="L347" s="10" t="str">
        <f aca="false">HYPERLINK("https://docs.sbng.si/link/"&amp;K347,"odpri")</f>
        <v>odpri</v>
      </c>
    </row>
    <row r="348" customFormat="false" ht="35.05" hidden="false" customHeight="false" outlineLevel="0" collapsed="false">
      <c r="A348" s="6" t="n">
        <v>347</v>
      </c>
      <c r="B348" s="6" t="s">
        <v>430</v>
      </c>
      <c r="C348" s="4" t="s">
        <v>431</v>
      </c>
      <c r="D348" s="4" t="s">
        <v>432</v>
      </c>
      <c r="E348" s="4" t="s">
        <v>439</v>
      </c>
      <c r="F348" s="4" t="s">
        <v>440</v>
      </c>
      <c r="G348" s="4" t="s">
        <v>123</v>
      </c>
      <c r="H348" s="7" t="s">
        <v>44</v>
      </c>
      <c r="I348" s="8" t="n">
        <v>46107</v>
      </c>
      <c r="J348" s="9" t="n">
        <f aca="false">IF(I348="","",ROUND((Povzetek!$C$3-I348)/365.25,1))</f>
        <v>0.5</v>
      </c>
      <c r="K348" s="6" t="n">
        <v>1373</v>
      </c>
      <c r="L348" s="10" t="str">
        <f aca="false">HYPERLINK("https://docs.sbng.si/link/"&amp;K348,"odpri")</f>
        <v>odpri</v>
      </c>
    </row>
    <row r="349" customFormat="false" ht="35.05" hidden="false" customHeight="false" outlineLevel="0" collapsed="false">
      <c r="A349" s="6" t="n">
        <v>348</v>
      </c>
      <c r="B349" s="6" t="s">
        <v>430</v>
      </c>
      <c r="C349" s="4" t="s">
        <v>431</v>
      </c>
      <c r="D349" s="4" t="s">
        <v>432</v>
      </c>
      <c r="E349" s="4" t="s">
        <v>439</v>
      </c>
      <c r="F349" s="4" t="s">
        <v>213</v>
      </c>
      <c r="G349" s="4" t="s">
        <v>49</v>
      </c>
      <c r="H349" s="7" t="s">
        <v>44</v>
      </c>
      <c r="I349" s="8" t="n">
        <v>46106</v>
      </c>
      <c r="J349" s="9" t="n">
        <f aca="false">IF(I349="","",ROUND((Povzetek!$C$3-I349)/365.25,1))</f>
        <v>0.5</v>
      </c>
      <c r="K349" s="6" t="n">
        <v>2081</v>
      </c>
      <c r="L349" s="10" t="str">
        <f aca="false">HYPERLINK("https://docs.sbng.si/link/"&amp;K349,"odpri")</f>
        <v>odpri</v>
      </c>
    </row>
    <row r="350" customFormat="false" ht="35.05" hidden="false" customHeight="false" outlineLevel="0" collapsed="false">
      <c r="A350" s="6" t="n">
        <v>349</v>
      </c>
      <c r="B350" s="6" t="s">
        <v>430</v>
      </c>
      <c r="C350" s="4" t="s">
        <v>431</v>
      </c>
      <c r="D350" s="4" t="s">
        <v>432</v>
      </c>
      <c r="E350" s="4" t="s">
        <v>439</v>
      </c>
      <c r="F350" s="4" t="s">
        <v>212</v>
      </c>
      <c r="G350" s="4" t="s">
        <v>49</v>
      </c>
      <c r="H350" s="7" t="s">
        <v>44</v>
      </c>
      <c r="I350" s="8" t="n">
        <v>46106</v>
      </c>
      <c r="J350" s="9" t="n">
        <f aca="false">IF(I350="","",ROUND((Povzetek!$C$3-I350)/365.25,1))</f>
        <v>0.5</v>
      </c>
      <c r="K350" s="6" t="n">
        <v>1859</v>
      </c>
      <c r="L350" s="10" t="str">
        <f aca="false">HYPERLINK("https://docs.sbng.si/link/"&amp;K350,"odpri")</f>
        <v>odpri</v>
      </c>
    </row>
    <row r="351" customFormat="false" ht="35.05" hidden="false" customHeight="false" outlineLevel="0" collapsed="false">
      <c r="A351" s="6" t="n">
        <v>350</v>
      </c>
      <c r="B351" s="6" t="s">
        <v>430</v>
      </c>
      <c r="C351" s="4" t="s">
        <v>431</v>
      </c>
      <c r="D351" s="4" t="s">
        <v>432</v>
      </c>
      <c r="E351" s="4" t="s">
        <v>439</v>
      </c>
      <c r="F351" s="4" t="s">
        <v>208</v>
      </c>
      <c r="G351" s="4" t="s">
        <v>49</v>
      </c>
      <c r="H351" s="7" t="s">
        <v>44</v>
      </c>
      <c r="I351" s="8" t="n">
        <v>46106</v>
      </c>
      <c r="J351" s="9" t="n">
        <f aca="false">IF(I351="","",ROUND((Povzetek!$C$3-I351)/365.25,1))</f>
        <v>0.5</v>
      </c>
      <c r="K351" s="6" t="n">
        <v>1313</v>
      </c>
      <c r="L351" s="10" t="str">
        <f aca="false">HYPERLINK("https://docs.sbng.si/link/"&amp;K351,"odpri")</f>
        <v>odpri</v>
      </c>
    </row>
    <row r="352" customFormat="false" ht="35.05" hidden="false" customHeight="false" outlineLevel="0" collapsed="false">
      <c r="A352" s="6" t="n">
        <v>351</v>
      </c>
      <c r="B352" s="6" t="s">
        <v>430</v>
      </c>
      <c r="C352" s="4" t="s">
        <v>431</v>
      </c>
      <c r="D352" s="4" t="s">
        <v>432</v>
      </c>
      <c r="E352" s="4" t="s">
        <v>439</v>
      </c>
      <c r="F352" s="4" t="s">
        <v>207</v>
      </c>
      <c r="G352" s="4" t="s">
        <v>49</v>
      </c>
      <c r="H352" s="7" t="s">
        <v>44</v>
      </c>
      <c r="I352" s="8" t="n">
        <v>46106</v>
      </c>
      <c r="J352" s="9" t="n">
        <f aca="false">IF(I352="","",ROUND((Povzetek!$C$3-I352)/365.25,1))</f>
        <v>0.5</v>
      </c>
      <c r="K352" s="6" t="n">
        <v>427</v>
      </c>
      <c r="L352" s="10" t="str">
        <f aca="false">HYPERLINK("https://docs.sbng.si/link/"&amp;K352,"odpri")</f>
        <v>odpri</v>
      </c>
    </row>
    <row r="353" customFormat="false" ht="35.05" hidden="false" customHeight="false" outlineLevel="0" collapsed="false">
      <c r="A353" s="6" t="n">
        <v>352</v>
      </c>
      <c r="B353" s="6" t="s">
        <v>430</v>
      </c>
      <c r="C353" s="4" t="s">
        <v>431</v>
      </c>
      <c r="D353" s="4" t="s">
        <v>432</v>
      </c>
      <c r="E353" s="4" t="s">
        <v>439</v>
      </c>
      <c r="F353" s="4" t="s">
        <v>205</v>
      </c>
      <c r="G353" s="4" t="s">
        <v>49</v>
      </c>
      <c r="H353" s="7" t="s">
        <v>44</v>
      </c>
      <c r="I353" s="8" t="n">
        <v>46106</v>
      </c>
      <c r="J353" s="9" t="n">
        <f aca="false">IF(I353="","",ROUND((Povzetek!$C$3-I353)/365.25,1))</f>
        <v>0.5</v>
      </c>
      <c r="K353" s="6" t="n">
        <v>429</v>
      </c>
      <c r="L353" s="10" t="str">
        <f aca="false">HYPERLINK("https://docs.sbng.si/link/"&amp;K353,"odpri")</f>
        <v>odpri</v>
      </c>
    </row>
    <row r="354" customFormat="false" ht="35.05" hidden="false" customHeight="false" outlineLevel="0" collapsed="false">
      <c r="A354" s="6" t="n">
        <v>353</v>
      </c>
      <c r="B354" s="6" t="s">
        <v>430</v>
      </c>
      <c r="C354" s="4" t="s">
        <v>431</v>
      </c>
      <c r="D354" s="4" t="s">
        <v>432</v>
      </c>
      <c r="E354" s="4" t="s">
        <v>439</v>
      </c>
      <c r="F354" s="4" t="s">
        <v>441</v>
      </c>
      <c r="G354" s="4" t="s">
        <v>49</v>
      </c>
      <c r="H354" s="7" t="s">
        <v>44</v>
      </c>
      <c r="I354" s="8" t="n">
        <v>46106</v>
      </c>
      <c r="J354" s="9" t="n">
        <f aca="false">IF(I354="","",ROUND((Povzetek!$C$3-I354)/365.25,1))</f>
        <v>0.5</v>
      </c>
      <c r="K354" s="6" t="n">
        <v>431</v>
      </c>
      <c r="L354" s="10" t="str">
        <f aca="false">HYPERLINK("https://docs.sbng.si/link/"&amp;K354,"odpri")</f>
        <v>odpri</v>
      </c>
    </row>
    <row r="355" customFormat="false" ht="15" hidden="false" customHeight="false" outlineLevel="0" collapsed="false">
      <c r="A355" s="6" t="n">
        <v>354</v>
      </c>
      <c r="B355" s="6" t="s">
        <v>430</v>
      </c>
      <c r="C355" s="4" t="s">
        <v>431</v>
      </c>
      <c r="D355" s="4" t="s">
        <v>442</v>
      </c>
      <c r="E355" s="4" t="s">
        <v>443</v>
      </c>
      <c r="F355" s="4" t="s">
        <v>444</v>
      </c>
      <c r="G355" s="4" t="s">
        <v>49</v>
      </c>
      <c r="H355" s="7" t="s">
        <v>44</v>
      </c>
      <c r="I355" s="8" t="n">
        <v>46107</v>
      </c>
      <c r="J355" s="9" t="n">
        <f aca="false">IF(I355="","",ROUND((Povzetek!$C$3-I355)/365.25,1))</f>
        <v>0.5</v>
      </c>
      <c r="K355" s="6" t="n">
        <v>2105</v>
      </c>
      <c r="L355" s="10" t="str">
        <f aca="false">HYPERLINK("https://docs.sbng.si/link/"&amp;K355,"odpri")</f>
        <v>odpri</v>
      </c>
    </row>
    <row r="356" customFormat="false" ht="15" hidden="false" customHeight="false" outlineLevel="0" collapsed="false">
      <c r="A356" s="6" t="n">
        <v>355</v>
      </c>
      <c r="B356" s="6" t="s">
        <v>430</v>
      </c>
      <c r="C356" s="4" t="s">
        <v>431</v>
      </c>
      <c r="D356" s="4" t="s">
        <v>442</v>
      </c>
      <c r="E356" s="4" t="s">
        <v>445</v>
      </c>
      <c r="F356" s="4" t="s">
        <v>445</v>
      </c>
      <c r="G356" s="4" t="s">
        <v>49</v>
      </c>
      <c r="H356" s="7" t="s">
        <v>44</v>
      </c>
      <c r="I356" s="8" t="n">
        <v>45321</v>
      </c>
      <c r="J356" s="9" t="n">
        <f aca="false">IF(I356="","",ROUND((Povzetek!$C$3-I356)/365.25,1))</f>
        <v>2.6</v>
      </c>
      <c r="K356" s="6" t="n">
        <v>407</v>
      </c>
      <c r="L356" s="10" t="str">
        <f aca="false">HYPERLINK("https://docs.sbng.si/link/"&amp;K356,"odpri")</f>
        <v>odpri</v>
      </c>
    </row>
    <row r="357" customFormat="false" ht="15" hidden="false" customHeight="false" outlineLevel="0" collapsed="false">
      <c r="A357" s="6" t="n">
        <v>356</v>
      </c>
      <c r="B357" s="6" t="s">
        <v>430</v>
      </c>
      <c r="C357" s="4" t="s">
        <v>431</v>
      </c>
      <c r="D357" s="4" t="s">
        <v>442</v>
      </c>
      <c r="E357" s="4" t="s">
        <v>446</v>
      </c>
      <c r="F357" s="4" t="s">
        <v>446</v>
      </c>
      <c r="G357" s="4" t="s">
        <v>49</v>
      </c>
      <c r="H357" s="7" t="s">
        <v>44</v>
      </c>
      <c r="I357" s="8" t="n">
        <v>45323</v>
      </c>
      <c r="J357" s="9" t="n">
        <f aca="false">IF(I357="","",ROUND((Povzetek!$C$3-I357)/365.25,1))</f>
        <v>2.6</v>
      </c>
      <c r="K357" s="6" t="n">
        <v>449</v>
      </c>
      <c r="L357" s="10" t="str">
        <f aca="false">HYPERLINK("https://docs.sbng.si/link/"&amp;K357,"odpri")</f>
        <v>odpri</v>
      </c>
    </row>
    <row r="358" customFormat="false" ht="15" hidden="false" customHeight="false" outlineLevel="0" collapsed="false">
      <c r="A358" s="6" t="n">
        <v>357</v>
      </c>
      <c r="B358" s="6" t="s">
        <v>430</v>
      </c>
      <c r="C358" s="4" t="s">
        <v>431</v>
      </c>
      <c r="D358" s="4" t="s">
        <v>442</v>
      </c>
      <c r="E358" s="4" t="s">
        <v>447</v>
      </c>
      <c r="F358" s="4" t="s">
        <v>448</v>
      </c>
      <c r="G358" s="4" t="s">
        <v>49</v>
      </c>
      <c r="H358" s="7" t="s">
        <v>44</v>
      </c>
      <c r="I358" s="8" t="n">
        <v>46205</v>
      </c>
      <c r="J358" s="9" t="n">
        <f aca="false">IF(I358="","",ROUND((Povzetek!$C$3-I358)/365.25,1))</f>
        <v>0.2</v>
      </c>
      <c r="K358" s="6" t="n">
        <v>411</v>
      </c>
      <c r="L358" s="10" t="str">
        <f aca="false">HYPERLINK("https://docs.sbng.si/link/"&amp;K358,"odpri")</f>
        <v>odpri</v>
      </c>
    </row>
    <row r="359" customFormat="false" ht="15" hidden="false" customHeight="false" outlineLevel="0" collapsed="false">
      <c r="A359" s="6" t="n">
        <v>358</v>
      </c>
      <c r="B359" s="6" t="s">
        <v>430</v>
      </c>
      <c r="C359" s="4" t="s">
        <v>431</v>
      </c>
      <c r="D359" s="4" t="s">
        <v>442</v>
      </c>
      <c r="E359" s="4" t="s">
        <v>447</v>
      </c>
      <c r="F359" s="4" t="s">
        <v>449</v>
      </c>
      <c r="G359" s="4" t="s">
        <v>49</v>
      </c>
      <c r="H359" s="7" t="s">
        <v>44</v>
      </c>
      <c r="I359" s="8" t="n">
        <v>45387</v>
      </c>
      <c r="J359" s="9" t="n">
        <f aca="false">IF(I359="","",ROUND((Povzetek!$C$3-I359)/365.25,1))</f>
        <v>2.5</v>
      </c>
      <c r="K359" s="6" t="n">
        <v>413</v>
      </c>
      <c r="L359" s="10" t="str">
        <f aca="false">HYPERLINK("https://docs.sbng.si/link/"&amp;K359,"odpri")</f>
        <v>odpri</v>
      </c>
    </row>
    <row r="360" customFormat="false" ht="15" hidden="false" customHeight="false" outlineLevel="0" collapsed="false">
      <c r="A360" s="6" t="n">
        <v>359</v>
      </c>
      <c r="B360" s="6" t="s">
        <v>430</v>
      </c>
      <c r="C360" s="4" t="s">
        <v>431</v>
      </c>
      <c r="D360" s="4" t="s">
        <v>442</v>
      </c>
      <c r="E360" s="4" t="s">
        <v>447</v>
      </c>
      <c r="F360" s="4" t="s">
        <v>450</v>
      </c>
      <c r="G360" s="4" t="s">
        <v>49</v>
      </c>
      <c r="H360" s="7" t="s">
        <v>44</v>
      </c>
      <c r="I360" s="8" t="n">
        <v>45317</v>
      </c>
      <c r="J360" s="9" t="n">
        <f aca="false">IF(I360="","",ROUND((Povzetek!$C$3-I360)/365.25,1))</f>
        <v>2.7</v>
      </c>
      <c r="K360" s="6" t="n">
        <v>415</v>
      </c>
      <c r="L360" s="10" t="str">
        <f aca="false">HYPERLINK("https://docs.sbng.si/link/"&amp;K360,"odpri")</f>
        <v>odpri</v>
      </c>
    </row>
    <row r="361" customFormat="false" ht="15" hidden="false" customHeight="false" outlineLevel="0" collapsed="false">
      <c r="A361" s="6" t="n">
        <v>360</v>
      </c>
      <c r="B361" s="6" t="s">
        <v>430</v>
      </c>
      <c r="C361" s="4" t="s">
        <v>431</v>
      </c>
      <c r="D361" s="4" t="s">
        <v>442</v>
      </c>
      <c r="E361" s="4" t="s">
        <v>447</v>
      </c>
      <c r="F361" s="4" t="s">
        <v>451</v>
      </c>
      <c r="G361" s="4" t="s">
        <v>49</v>
      </c>
      <c r="H361" s="7" t="s">
        <v>44</v>
      </c>
      <c r="I361" s="8" t="n">
        <v>45317</v>
      </c>
      <c r="J361" s="9" t="n">
        <f aca="false">IF(I361="","",ROUND((Povzetek!$C$3-I361)/365.25,1))</f>
        <v>2.7</v>
      </c>
      <c r="K361" s="6" t="n">
        <v>417</v>
      </c>
      <c r="L361" s="10" t="str">
        <f aca="false">HYPERLINK("https://docs.sbng.si/link/"&amp;K361,"odpri")</f>
        <v>odpri</v>
      </c>
    </row>
    <row r="362" customFormat="false" ht="15" hidden="false" customHeight="false" outlineLevel="0" collapsed="false">
      <c r="A362" s="6" t="n">
        <v>361</v>
      </c>
      <c r="B362" s="6" t="s">
        <v>430</v>
      </c>
      <c r="C362" s="4" t="s">
        <v>431</v>
      </c>
      <c r="D362" s="4" t="s">
        <v>442</v>
      </c>
      <c r="E362" s="4" t="s">
        <v>447</v>
      </c>
      <c r="F362" s="4" t="s">
        <v>452</v>
      </c>
      <c r="G362" s="4" t="s">
        <v>49</v>
      </c>
      <c r="H362" s="7" t="s">
        <v>44</v>
      </c>
      <c r="I362" s="8" t="n">
        <v>45317</v>
      </c>
      <c r="J362" s="9" t="n">
        <f aca="false">IF(I362="","",ROUND((Povzetek!$C$3-I362)/365.25,1))</f>
        <v>2.7</v>
      </c>
      <c r="K362" s="6" t="n">
        <v>419</v>
      </c>
      <c r="L362" s="10" t="str">
        <f aca="false">HYPERLINK("https://docs.sbng.si/link/"&amp;K362,"odpri")</f>
        <v>odpri</v>
      </c>
    </row>
    <row r="363" customFormat="false" ht="15" hidden="false" customHeight="false" outlineLevel="0" collapsed="false">
      <c r="A363" s="6" t="n">
        <v>362</v>
      </c>
      <c r="B363" s="6" t="s">
        <v>430</v>
      </c>
      <c r="C363" s="4" t="s">
        <v>431</v>
      </c>
      <c r="D363" s="4" t="s">
        <v>442</v>
      </c>
      <c r="E363" s="4" t="s">
        <v>447</v>
      </c>
      <c r="F363" s="4" t="s">
        <v>453</v>
      </c>
      <c r="G363" s="4" t="s">
        <v>49</v>
      </c>
      <c r="H363" s="7" t="s">
        <v>44</v>
      </c>
      <c r="I363" s="8" t="n">
        <v>45317</v>
      </c>
      <c r="J363" s="9" t="n">
        <f aca="false">IF(I363="","",ROUND((Povzetek!$C$3-I363)/365.25,1))</f>
        <v>2.7</v>
      </c>
      <c r="K363" s="6" t="n">
        <v>421</v>
      </c>
      <c r="L363" s="10" t="str">
        <f aca="false">HYPERLINK("https://docs.sbng.si/link/"&amp;K363,"odpri")</f>
        <v>odpri</v>
      </c>
    </row>
    <row r="364" customFormat="false" ht="15" hidden="false" customHeight="false" outlineLevel="0" collapsed="false">
      <c r="A364" s="6" t="n">
        <v>363</v>
      </c>
      <c r="B364" s="6" t="s">
        <v>430</v>
      </c>
      <c r="C364" s="4" t="s">
        <v>431</v>
      </c>
      <c r="D364" s="4" t="s">
        <v>442</v>
      </c>
      <c r="E364" s="4" t="s">
        <v>454</v>
      </c>
      <c r="F364" s="4" t="s">
        <v>454</v>
      </c>
      <c r="G364" s="4" t="s">
        <v>49</v>
      </c>
      <c r="H364" s="7" t="s">
        <v>44</v>
      </c>
      <c r="I364" s="8" t="n">
        <v>46085</v>
      </c>
      <c r="J364" s="9" t="n">
        <f aca="false">IF(I364="","",ROUND((Povzetek!$C$3-I364)/365.25,1))</f>
        <v>0.6</v>
      </c>
      <c r="K364" s="6" t="n">
        <v>2089</v>
      </c>
      <c r="L364" s="10" t="str">
        <f aca="false">HYPERLINK("https://docs.sbng.si/link/"&amp;K364,"odpri")</f>
        <v>odpri</v>
      </c>
    </row>
    <row r="365" customFormat="false" ht="15" hidden="false" customHeight="false" outlineLevel="0" collapsed="false">
      <c r="A365" s="6" t="n">
        <v>364</v>
      </c>
      <c r="B365" s="6" t="s">
        <v>430</v>
      </c>
      <c r="C365" s="4" t="s">
        <v>431</v>
      </c>
      <c r="D365" s="4" t="s">
        <v>455</v>
      </c>
      <c r="E365" s="4"/>
      <c r="F365" s="4" t="s">
        <v>456</v>
      </c>
      <c r="G365" s="4" t="s">
        <v>49</v>
      </c>
      <c r="H365" s="7" t="s">
        <v>44</v>
      </c>
      <c r="I365" s="8" t="n">
        <v>46064</v>
      </c>
      <c r="J365" s="9" t="n">
        <f aca="false">IF(I365="","",ROUND((Povzetek!$C$3-I365)/365.25,1))</f>
        <v>0.6</v>
      </c>
      <c r="K365" s="6" t="n">
        <v>445</v>
      </c>
      <c r="L365" s="10" t="str">
        <f aca="false">HYPERLINK("https://docs.sbng.si/link/"&amp;K365,"odpri")</f>
        <v>odpri</v>
      </c>
    </row>
    <row r="366" customFormat="false" ht="15" hidden="false" customHeight="false" outlineLevel="0" collapsed="false">
      <c r="A366" s="6" t="n">
        <v>365</v>
      </c>
      <c r="B366" s="6" t="s">
        <v>430</v>
      </c>
      <c r="C366" s="4" t="s">
        <v>431</v>
      </c>
      <c r="D366" s="4" t="s">
        <v>455</v>
      </c>
      <c r="E366" s="4"/>
      <c r="F366" s="4" t="s">
        <v>457</v>
      </c>
      <c r="G366" s="4" t="s">
        <v>49</v>
      </c>
      <c r="H366" s="7" t="s">
        <v>44</v>
      </c>
      <c r="I366" s="8" t="n">
        <v>45380</v>
      </c>
      <c r="J366" s="9" t="n">
        <f aca="false">IF(I366="","",ROUND((Povzetek!$C$3-I366)/365.25,1))</f>
        <v>2.5</v>
      </c>
      <c r="K366" s="6" t="n">
        <v>447</v>
      </c>
      <c r="L366" s="10" t="str">
        <f aca="false">HYPERLINK("https://docs.sbng.si/link/"&amp;K366,"odpri")</f>
        <v>odpri</v>
      </c>
    </row>
    <row r="367" customFormat="false" ht="15" hidden="false" customHeight="false" outlineLevel="0" collapsed="false">
      <c r="A367" s="6" t="n">
        <v>366</v>
      </c>
      <c r="B367" s="6" t="s">
        <v>430</v>
      </c>
      <c r="C367" s="4" t="s">
        <v>431</v>
      </c>
      <c r="D367" s="4" t="s">
        <v>455</v>
      </c>
      <c r="E367" s="4"/>
      <c r="F367" s="4" t="s">
        <v>458</v>
      </c>
      <c r="G367" s="4" t="s">
        <v>49</v>
      </c>
      <c r="H367" s="7" t="s">
        <v>44</v>
      </c>
      <c r="I367" s="8" t="n">
        <v>45384</v>
      </c>
      <c r="J367" s="9" t="n">
        <f aca="false">IF(I367="","",ROUND((Povzetek!$C$3-I367)/365.25,1))</f>
        <v>2.5</v>
      </c>
      <c r="K367" s="6" t="n">
        <v>461</v>
      </c>
      <c r="L367" s="10" t="str">
        <f aca="false">HYPERLINK("https://docs.sbng.si/link/"&amp;K367,"odpri")</f>
        <v>odpri</v>
      </c>
    </row>
    <row r="368" customFormat="false" ht="23.85" hidden="false" customHeight="false" outlineLevel="0" collapsed="false">
      <c r="A368" s="6" t="n">
        <v>367</v>
      </c>
      <c r="B368" s="6" t="s">
        <v>430</v>
      </c>
      <c r="C368" s="4" t="s">
        <v>431</v>
      </c>
      <c r="D368" s="4" t="s">
        <v>459</v>
      </c>
      <c r="E368" s="4"/>
      <c r="F368" s="4" t="s">
        <v>460</v>
      </c>
      <c r="G368" s="4" t="s">
        <v>49</v>
      </c>
      <c r="H368" s="7" t="s">
        <v>44</v>
      </c>
      <c r="I368" s="8" t="n">
        <v>45848</v>
      </c>
      <c r="J368" s="9" t="n">
        <f aca="false">IF(I368="","",ROUND((Povzetek!$C$3-I368)/365.25,1))</f>
        <v>1.2</v>
      </c>
      <c r="K368" s="6" t="n">
        <v>433</v>
      </c>
      <c r="L368" s="10" t="str">
        <f aca="false">HYPERLINK("https://docs.sbng.si/link/"&amp;K368,"odpri")</f>
        <v>odpri</v>
      </c>
    </row>
    <row r="369" customFormat="false" ht="23.85" hidden="false" customHeight="false" outlineLevel="0" collapsed="false">
      <c r="A369" s="6" t="n">
        <v>368</v>
      </c>
      <c r="B369" s="6" t="s">
        <v>430</v>
      </c>
      <c r="C369" s="4" t="s">
        <v>431</v>
      </c>
      <c r="D369" s="4" t="s">
        <v>459</v>
      </c>
      <c r="E369" s="4"/>
      <c r="F369" s="4" t="s">
        <v>461</v>
      </c>
      <c r="G369" s="4" t="s">
        <v>49</v>
      </c>
      <c r="H369" s="7" t="s">
        <v>44</v>
      </c>
      <c r="I369" s="8" t="n">
        <v>46122</v>
      </c>
      <c r="J369" s="9" t="n">
        <f aca="false">IF(I369="","",ROUND((Povzetek!$C$3-I369)/365.25,1))</f>
        <v>0.4</v>
      </c>
      <c r="K369" s="6" t="n">
        <v>435</v>
      </c>
      <c r="L369" s="10" t="str">
        <f aca="false">HYPERLINK("https://docs.sbng.si/link/"&amp;K369,"odpri")</f>
        <v>odpri</v>
      </c>
    </row>
    <row r="370" customFormat="false" ht="35.05" hidden="false" customHeight="false" outlineLevel="0" collapsed="false">
      <c r="A370" s="6" t="n">
        <v>369</v>
      </c>
      <c r="B370" s="6" t="s">
        <v>430</v>
      </c>
      <c r="C370" s="4" t="s">
        <v>431</v>
      </c>
      <c r="D370" s="4" t="s">
        <v>462</v>
      </c>
      <c r="E370" s="4" t="s">
        <v>463</v>
      </c>
      <c r="F370" s="4" t="s">
        <v>464</v>
      </c>
      <c r="G370" s="4" t="s">
        <v>49</v>
      </c>
      <c r="H370" s="7" t="s">
        <v>44</v>
      </c>
      <c r="I370" s="8" t="n">
        <v>46111</v>
      </c>
      <c r="J370" s="9" t="n">
        <f aca="false">IF(I370="","",ROUND((Povzetek!$C$3-I370)/365.25,1))</f>
        <v>0.5</v>
      </c>
      <c r="K370" s="6" t="n">
        <v>441</v>
      </c>
      <c r="L370" s="10" t="str">
        <f aca="false">HYPERLINK("https://docs.sbng.si/link/"&amp;K370,"odpri")</f>
        <v>odpri</v>
      </c>
    </row>
    <row r="371" customFormat="false" ht="35.05" hidden="false" customHeight="false" outlineLevel="0" collapsed="false">
      <c r="A371" s="6" t="n">
        <v>370</v>
      </c>
      <c r="B371" s="6" t="s">
        <v>430</v>
      </c>
      <c r="C371" s="4" t="s">
        <v>431</v>
      </c>
      <c r="D371" s="4" t="s">
        <v>462</v>
      </c>
      <c r="E371" s="4" t="s">
        <v>463</v>
      </c>
      <c r="F371" s="4" t="s">
        <v>465</v>
      </c>
      <c r="G371" s="4" t="s">
        <v>49</v>
      </c>
      <c r="H371" s="7" t="s">
        <v>44</v>
      </c>
      <c r="I371" s="8" t="n">
        <v>45384</v>
      </c>
      <c r="J371" s="9" t="n">
        <f aca="false">IF(I371="","",ROUND((Povzetek!$C$3-I371)/365.25,1))</f>
        <v>2.5</v>
      </c>
      <c r="K371" s="6" t="n">
        <v>443</v>
      </c>
      <c r="L371" s="10" t="str">
        <f aca="false">HYPERLINK("https://docs.sbng.si/link/"&amp;K371,"odpri")</f>
        <v>odpri</v>
      </c>
    </row>
    <row r="372" customFormat="false" ht="35.05" hidden="false" customHeight="false" outlineLevel="0" collapsed="false">
      <c r="A372" s="6" t="n">
        <v>371</v>
      </c>
      <c r="B372" s="6" t="s">
        <v>430</v>
      </c>
      <c r="C372" s="4" t="s">
        <v>431</v>
      </c>
      <c r="D372" s="4" t="s">
        <v>462</v>
      </c>
      <c r="E372" s="4" t="s">
        <v>463</v>
      </c>
      <c r="F372" s="4" t="s">
        <v>466</v>
      </c>
      <c r="G372" s="4" t="s">
        <v>49</v>
      </c>
      <c r="H372" s="7" t="s">
        <v>44</v>
      </c>
      <c r="I372" s="8" t="n">
        <v>45813</v>
      </c>
      <c r="J372" s="9" t="n">
        <f aca="false">IF(I372="","",ROUND((Povzetek!$C$3-I372)/365.25,1))</f>
        <v>1.3</v>
      </c>
      <c r="K372" s="6" t="n">
        <v>1371</v>
      </c>
      <c r="L372" s="10" t="str">
        <f aca="false">HYPERLINK("https://docs.sbng.si/link/"&amp;K372,"odpri")</f>
        <v>odpri</v>
      </c>
    </row>
    <row r="373" customFormat="false" ht="35.05" hidden="false" customHeight="false" outlineLevel="0" collapsed="false">
      <c r="A373" s="6" t="n">
        <v>372</v>
      </c>
      <c r="B373" s="6" t="s">
        <v>430</v>
      </c>
      <c r="C373" s="4" t="s">
        <v>431</v>
      </c>
      <c r="D373" s="4" t="s">
        <v>462</v>
      </c>
      <c r="E373" s="4" t="s">
        <v>463</v>
      </c>
      <c r="F373" s="4" t="s">
        <v>467</v>
      </c>
      <c r="G373" s="4" t="s">
        <v>49</v>
      </c>
      <c r="H373" s="7" t="s">
        <v>44</v>
      </c>
      <c r="I373" s="8" t="n">
        <v>46045</v>
      </c>
      <c r="J373" s="9" t="n">
        <f aca="false">IF(I373="","",ROUND((Povzetek!$C$3-I373)/365.25,1))</f>
        <v>0.7</v>
      </c>
      <c r="K373" s="6" t="n">
        <v>2003</v>
      </c>
      <c r="L373" s="10" t="str">
        <f aca="false">HYPERLINK("https://docs.sbng.si/link/"&amp;K373,"odpri")</f>
        <v>odpri</v>
      </c>
    </row>
    <row r="374" customFormat="false" ht="23.85" hidden="false" customHeight="false" outlineLevel="0" collapsed="false">
      <c r="A374" s="6" t="n">
        <v>373</v>
      </c>
      <c r="B374" s="6" t="s">
        <v>430</v>
      </c>
      <c r="C374" s="4" t="s">
        <v>431</v>
      </c>
      <c r="D374" s="4" t="s">
        <v>462</v>
      </c>
      <c r="E374" s="4" t="s">
        <v>468</v>
      </c>
      <c r="F374" s="4" t="s">
        <v>469</v>
      </c>
      <c r="G374" s="4" t="s">
        <v>49</v>
      </c>
      <c r="H374" s="7" t="s">
        <v>44</v>
      </c>
      <c r="I374" s="8" t="n">
        <v>46190</v>
      </c>
      <c r="J374" s="9" t="n">
        <f aca="false">IF(I374="","",ROUND((Povzetek!$C$3-I374)/365.25,1))</f>
        <v>0.3</v>
      </c>
      <c r="K374" s="6" t="n">
        <v>2093</v>
      </c>
      <c r="L374" s="10" t="str">
        <f aca="false">HYPERLINK("https://docs.sbng.si/link/"&amp;K374,"odpri")</f>
        <v>odpri</v>
      </c>
    </row>
    <row r="375" customFormat="false" ht="15" hidden="false" customHeight="false" outlineLevel="0" collapsed="false">
      <c r="A375" s="6" t="n">
        <v>374</v>
      </c>
      <c r="B375" s="6" t="s">
        <v>430</v>
      </c>
      <c r="C375" s="4" t="s">
        <v>431</v>
      </c>
      <c r="D375" s="4" t="s">
        <v>462</v>
      </c>
      <c r="E375" s="4" t="s">
        <v>317</v>
      </c>
      <c r="F375" s="4" t="s">
        <v>317</v>
      </c>
      <c r="G375" s="4" t="s">
        <v>49</v>
      </c>
      <c r="H375" s="7" t="s">
        <v>44</v>
      </c>
      <c r="I375" s="8" t="n">
        <v>46106</v>
      </c>
      <c r="J375" s="9" t="n">
        <f aca="false">IF(I375="","",ROUND((Povzetek!$C$3-I375)/365.25,1))</f>
        <v>0.5</v>
      </c>
      <c r="K375" s="6" t="n">
        <v>2099</v>
      </c>
      <c r="L375" s="10" t="str">
        <f aca="false">HYPERLINK("https://docs.sbng.si/link/"&amp;K375,"odpri")</f>
        <v>odpri</v>
      </c>
    </row>
    <row r="376" customFormat="false" ht="15" hidden="false" customHeight="false" outlineLevel="0" collapsed="false">
      <c r="A376" s="6" t="n">
        <v>375</v>
      </c>
      <c r="B376" s="6" t="s">
        <v>430</v>
      </c>
      <c r="C376" s="4" t="s">
        <v>431</v>
      </c>
      <c r="D376" s="4" t="s">
        <v>470</v>
      </c>
      <c r="E376" s="4"/>
      <c r="F376" s="4" t="s">
        <v>471</v>
      </c>
      <c r="G376" s="4" t="s">
        <v>49</v>
      </c>
      <c r="H376" s="7" t="s">
        <v>44</v>
      </c>
      <c r="I376" s="8" t="n">
        <v>46098</v>
      </c>
      <c r="J376" s="9" t="n">
        <f aca="false">IF(I376="","",ROUND((Povzetek!$C$3-I376)/365.25,1))</f>
        <v>0.5</v>
      </c>
      <c r="K376" s="6" t="n">
        <v>465</v>
      </c>
      <c r="L376" s="10" t="str">
        <f aca="false">HYPERLINK("https://docs.sbng.si/link/"&amp;K376,"odpri")</f>
        <v>odpri</v>
      </c>
    </row>
    <row r="377" customFormat="false" ht="15" hidden="false" customHeight="false" outlineLevel="0" collapsed="false">
      <c r="A377" s="6" t="n">
        <v>376</v>
      </c>
      <c r="B377" s="6" t="s">
        <v>430</v>
      </c>
      <c r="C377" s="4" t="s">
        <v>431</v>
      </c>
      <c r="D377" s="4" t="s">
        <v>470</v>
      </c>
      <c r="E377" s="4"/>
      <c r="F377" s="4" t="s">
        <v>472</v>
      </c>
      <c r="G377" s="4" t="s">
        <v>49</v>
      </c>
      <c r="H377" s="7" t="s">
        <v>44</v>
      </c>
      <c r="I377" s="8" t="n">
        <v>45972</v>
      </c>
      <c r="J377" s="9" t="n">
        <f aca="false">IF(I377="","",ROUND((Povzetek!$C$3-I377)/365.25,1))</f>
        <v>0.9</v>
      </c>
      <c r="K377" s="6" t="n">
        <v>479</v>
      </c>
      <c r="L377" s="10" t="str">
        <f aca="false">HYPERLINK("https://docs.sbng.si/link/"&amp;K377,"odpri")</f>
        <v>odpri</v>
      </c>
    </row>
    <row r="378" customFormat="false" ht="15" hidden="false" customHeight="false" outlineLevel="0" collapsed="false">
      <c r="A378" s="6" t="n">
        <v>377</v>
      </c>
      <c r="B378" s="6" t="s">
        <v>430</v>
      </c>
      <c r="C378" s="4" t="s">
        <v>431</v>
      </c>
      <c r="D378" s="4" t="s">
        <v>470</v>
      </c>
      <c r="E378" s="4"/>
      <c r="F378" s="4" t="s">
        <v>473</v>
      </c>
      <c r="G378" s="4" t="s">
        <v>49</v>
      </c>
      <c r="H378" s="7" t="s">
        <v>44</v>
      </c>
      <c r="I378" s="8" t="n">
        <v>46279</v>
      </c>
      <c r="J378" s="9" t="n">
        <f aca="false">IF(I378="","",ROUND((Povzetek!$C$3-I378)/365.25,1))</f>
        <v>0</v>
      </c>
      <c r="K378" s="6" t="n">
        <v>481</v>
      </c>
      <c r="L378" s="10" t="str">
        <f aca="false">HYPERLINK("https://docs.sbng.si/link/"&amp;K378,"odpri")</f>
        <v>odpri</v>
      </c>
    </row>
    <row r="379" customFormat="false" ht="15" hidden="false" customHeight="false" outlineLevel="0" collapsed="false">
      <c r="A379" s="6" t="n">
        <v>378</v>
      </c>
      <c r="B379" s="6" t="s">
        <v>430</v>
      </c>
      <c r="C379" s="4" t="s">
        <v>431</v>
      </c>
      <c r="D379" s="4" t="s">
        <v>470</v>
      </c>
      <c r="E379" s="4"/>
      <c r="F379" s="4" t="s">
        <v>474</v>
      </c>
      <c r="G379" s="4" t="s">
        <v>49</v>
      </c>
      <c r="H379" s="7" t="s">
        <v>44</v>
      </c>
      <c r="I379" s="8" t="n">
        <v>45583</v>
      </c>
      <c r="J379" s="9" t="n">
        <f aca="false">IF(I379="","",ROUND((Povzetek!$C$3-I379)/365.25,1))</f>
        <v>1.9</v>
      </c>
      <c r="K379" s="6" t="n">
        <v>483</v>
      </c>
      <c r="L379" s="10" t="str">
        <f aca="false">HYPERLINK("https://docs.sbng.si/link/"&amp;K379,"odpri")</f>
        <v>odpri</v>
      </c>
    </row>
    <row r="380" customFormat="false" ht="15" hidden="false" customHeight="false" outlineLevel="0" collapsed="false">
      <c r="A380" s="6" t="n">
        <v>379</v>
      </c>
      <c r="B380" s="6" t="s">
        <v>430</v>
      </c>
      <c r="C380" s="4" t="s">
        <v>431</v>
      </c>
      <c r="D380" s="4" t="s">
        <v>470</v>
      </c>
      <c r="E380" s="4"/>
      <c r="F380" s="4" t="s">
        <v>475</v>
      </c>
      <c r="G380" s="4" t="s">
        <v>49</v>
      </c>
      <c r="H380" s="7" t="s">
        <v>44</v>
      </c>
      <c r="I380" s="8" t="n">
        <v>46104</v>
      </c>
      <c r="J380" s="9" t="n">
        <f aca="false">IF(I380="","",ROUND((Povzetek!$C$3-I380)/365.25,1))</f>
        <v>0.5</v>
      </c>
      <c r="K380" s="6" t="n">
        <v>485</v>
      </c>
      <c r="L380" s="10" t="str">
        <f aca="false">HYPERLINK("https://docs.sbng.si/link/"&amp;K380,"odpri")</f>
        <v>odpri</v>
      </c>
    </row>
    <row r="381" customFormat="false" ht="15" hidden="false" customHeight="false" outlineLevel="0" collapsed="false">
      <c r="A381" s="6" t="n">
        <v>380</v>
      </c>
      <c r="B381" s="6" t="s">
        <v>430</v>
      </c>
      <c r="C381" s="4" t="s">
        <v>431</v>
      </c>
      <c r="D381" s="4" t="s">
        <v>470</v>
      </c>
      <c r="E381" s="4"/>
      <c r="F381" s="4" t="s">
        <v>476</v>
      </c>
      <c r="G381" s="4" t="s">
        <v>49</v>
      </c>
      <c r="H381" s="7" t="s">
        <v>44</v>
      </c>
      <c r="I381" s="8" t="n">
        <v>46167</v>
      </c>
      <c r="J381" s="9" t="n">
        <f aca="false">IF(I381="","",ROUND((Povzetek!$C$3-I381)/365.25,1))</f>
        <v>0.3</v>
      </c>
      <c r="K381" s="6" t="n">
        <v>2127</v>
      </c>
      <c r="L381" s="10" t="str">
        <f aca="false">HYPERLINK("https://docs.sbng.si/link/"&amp;K381,"odpri")</f>
        <v>odpri</v>
      </c>
    </row>
    <row r="382" customFormat="false" ht="23.85" hidden="false" customHeight="false" outlineLevel="0" collapsed="false">
      <c r="A382" s="6" t="n">
        <v>381</v>
      </c>
      <c r="B382" s="6" t="s">
        <v>430</v>
      </c>
      <c r="C382" s="4" t="s">
        <v>431</v>
      </c>
      <c r="D382" s="4" t="s">
        <v>477</v>
      </c>
      <c r="E382" s="4"/>
      <c r="F382" s="4" t="s">
        <v>478</v>
      </c>
      <c r="G382" s="4" t="s">
        <v>49</v>
      </c>
      <c r="H382" s="7" t="s">
        <v>44</v>
      </c>
      <c r="I382" s="8" t="n">
        <v>46104</v>
      </c>
      <c r="J382" s="9" t="n">
        <f aca="false">IF(I382="","",ROUND((Povzetek!$C$3-I382)/365.25,1))</f>
        <v>0.5</v>
      </c>
      <c r="K382" s="6" t="n">
        <v>467</v>
      </c>
      <c r="L382" s="10" t="str">
        <f aca="false">HYPERLINK("https://docs.sbng.si/link/"&amp;K382,"odpri")</f>
        <v>odpri</v>
      </c>
    </row>
    <row r="383" customFormat="false" ht="23.85" hidden="false" customHeight="false" outlineLevel="0" collapsed="false">
      <c r="A383" s="6" t="n">
        <v>382</v>
      </c>
      <c r="B383" s="6" t="s">
        <v>430</v>
      </c>
      <c r="C383" s="4" t="s">
        <v>431</v>
      </c>
      <c r="D383" s="4" t="s">
        <v>479</v>
      </c>
      <c r="E383" s="4"/>
      <c r="F383" s="4" t="s">
        <v>479</v>
      </c>
      <c r="G383" s="4" t="s">
        <v>49</v>
      </c>
      <c r="H383" s="7" t="s">
        <v>44</v>
      </c>
      <c r="I383" s="8" t="n">
        <v>45832</v>
      </c>
      <c r="J383" s="9" t="n">
        <f aca="false">IF(I383="","",ROUND((Povzetek!$C$3-I383)/365.25,1))</f>
        <v>1.2</v>
      </c>
      <c r="K383" s="6" t="n">
        <v>473</v>
      </c>
      <c r="L383" s="10" t="str">
        <f aca="false">HYPERLINK("https://docs.sbng.si/link/"&amp;K383,"odpri")</f>
        <v>odpri</v>
      </c>
    </row>
    <row r="384" customFormat="false" ht="15" hidden="false" customHeight="false" outlineLevel="0" collapsed="false">
      <c r="A384" s="6" t="n">
        <v>383</v>
      </c>
      <c r="B384" s="6" t="s">
        <v>430</v>
      </c>
      <c r="C384" s="4" t="s">
        <v>431</v>
      </c>
      <c r="D384" s="4" t="s">
        <v>480</v>
      </c>
      <c r="E384" s="4"/>
      <c r="F384" s="4" t="s">
        <v>481</v>
      </c>
      <c r="G384" s="4" t="s">
        <v>49</v>
      </c>
      <c r="H384" s="7" t="s">
        <v>44</v>
      </c>
      <c r="I384" s="8" t="n">
        <v>45922</v>
      </c>
      <c r="J384" s="9" t="n">
        <f aca="false">IF(I384="","",ROUND((Povzetek!$C$3-I384)/365.25,1))</f>
        <v>1</v>
      </c>
      <c r="K384" s="6" t="n">
        <v>463</v>
      </c>
      <c r="L384" s="10" t="str">
        <f aca="false">HYPERLINK("https://docs.sbng.si/link/"&amp;K384,"odpri")</f>
        <v>odpri</v>
      </c>
    </row>
    <row r="385" customFormat="false" ht="15" hidden="false" customHeight="false" outlineLevel="0" collapsed="false">
      <c r="A385" s="6" t="n">
        <v>384</v>
      </c>
      <c r="B385" s="6" t="s">
        <v>430</v>
      </c>
      <c r="C385" s="4" t="s">
        <v>431</v>
      </c>
      <c r="D385" s="4" t="s">
        <v>480</v>
      </c>
      <c r="E385" s="4"/>
      <c r="F385" s="4" t="s">
        <v>482</v>
      </c>
      <c r="G385" s="4" t="s">
        <v>49</v>
      </c>
      <c r="H385" s="7" t="s">
        <v>44</v>
      </c>
      <c r="I385" s="8" t="n">
        <v>46084</v>
      </c>
      <c r="J385" s="9" t="n">
        <f aca="false">IF(I385="","",ROUND((Povzetek!$C$3-I385)/365.25,1))</f>
        <v>0.6</v>
      </c>
      <c r="K385" s="6" t="n">
        <v>1259</v>
      </c>
      <c r="L385" s="10" t="str">
        <f aca="false">HYPERLINK("https://docs.sbng.si/link/"&amp;K385,"odpri")</f>
        <v>odpri</v>
      </c>
    </row>
    <row r="386" customFormat="false" ht="15" hidden="false" customHeight="false" outlineLevel="0" collapsed="false">
      <c r="A386" s="6" t="n">
        <v>385</v>
      </c>
      <c r="B386" s="6" t="s">
        <v>430</v>
      </c>
      <c r="C386" s="4" t="s">
        <v>431</v>
      </c>
      <c r="D386" s="4" t="s">
        <v>480</v>
      </c>
      <c r="E386" s="4"/>
      <c r="F386" s="4" t="s">
        <v>483</v>
      </c>
      <c r="G386" s="4" t="s">
        <v>73</v>
      </c>
      <c r="H386" s="7" t="s">
        <v>44</v>
      </c>
      <c r="I386" s="8" t="n">
        <v>46084</v>
      </c>
      <c r="J386" s="9" t="n">
        <f aca="false">IF(I386="","",ROUND((Povzetek!$C$3-I386)/365.25,1))</f>
        <v>0.6</v>
      </c>
      <c r="K386" s="6" t="n">
        <v>1947</v>
      </c>
      <c r="L386" s="10" t="str">
        <f aca="false">HYPERLINK("https://docs.sbng.si/link/"&amp;K386,"odpri")</f>
        <v>odpri</v>
      </c>
    </row>
    <row r="387" customFormat="false" ht="15" hidden="false" customHeight="false" outlineLevel="0" collapsed="false">
      <c r="A387" s="6" t="n">
        <v>386</v>
      </c>
      <c r="B387" s="6" t="s">
        <v>430</v>
      </c>
      <c r="C387" s="4" t="s">
        <v>431</v>
      </c>
      <c r="D387" s="4" t="s">
        <v>480</v>
      </c>
      <c r="E387" s="4"/>
      <c r="F387" s="4" t="s">
        <v>484</v>
      </c>
      <c r="G387" s="4" t="s">
        <v>49</v>
      </c>
      <c r="H387" s="7" t="s">
        <v>44</v>
      </c>
      <c r="I387" s="8" t="n">
        <v>45912</v>
      </c>
      <c r="J387" s="9" t="n">
        <f aca="false">IF(I387="","",ROUND((Povzetek!$C$3-I387)/365.25,1))</f>
        <v>1</v>
      </c>
      <c r="K387" s="6" t="n">
        <v>1963</v>
      </c>
      <c r="L387" s="10" t="str">
        <f aca="false">HYPERLINK("https://docs.sbng.si/link/"&amp;K387,"odpri")</f>
        <v>odpri</v>
      </c>
    </row>
    <row r="388" customFormat="false" ht="15" hidden="false" customHeight="false" outlineLevel="0" collapsed="false">
      <c r="A388" s="6" t="n">
        <v>387</v>
      </c>
      <c r="B388" s="6" t="s">
        <v>430</v>
      </c>
      <c r="C388" s="4" t="s">
        <v>431</v>
      </c>
      <c r="D388" s="4" t="s">
        <v>485</v>
      </c>
      <c r="E388" s="4"/>
      <c r="F388" s="4" t="s">
        <v>486</v>
      </c>
      <c r="G388" s="4" t="s">
        <v>49</v>
      </c>
      <c r="H388" s="7" t="s">
        <v>44</v>
      </c>
      <c r="I388" s="8" t="n">
        <v>45755</v>
      </c>
      <c r="J388" s="9" t="n">
        <f aca="false">IF(I388="","",ROUND((Povzetek!$C$3-I388)/365.25,1))</f>
        <v>1.5</v>
      </c>
      <c r="K388" s="6" t="n">
        <v>437</v>
      </c>
      <c r="L388" s="10" t="str">
        <f aca="false">HYPERLINK("https://docs.sbng.si/link/"&amp;K388,"odpri")</f>
        <v>odpri</v>
      </c>
    </row>
    <row r="389" customFormat="false" ht="15" hidden="false" customHeight="false" outlineLevel="0" collapsed="false">
      <c r="A389" s="6" t="n">
        <v>388</v>
      </c>
      <c r="B389" s="6" t="s">
        <v>430</v>
      </c>
      <c r="C389" s="4" t="s">
        <v>431</v>
      </c>
      <c r="D389" s="4" t="s">
        <v>487</v>
      </c>
      <c r="E389" s="4" t="s">
        <v>488</v>
      </c>
      <c r="F389" s="4" t="s">
        <v>489</v>
      </c>
      <c r="G389" s="4" t="s">
        <v>490</v>
      </c>
      <c r="H389" s="7" t="s">
        <v>44</v>
      </c>
      <c r="I389" s="8" t="n">
        <v>45931</v>
      </c>
      <c r="J389" s="9" t="n">
        <f aca="false">IF(I389="","",ROUND((Povzetek!$C$3-I389)/365.25,1))</f>
        <v>1</v>
      </c>
      <c r="K389" s="6" t="n">
        <v>1343</v>
      </c>
      <c r="L389" s="10" t="str">
        <f aca="false">HYPERLINK("https://docs.sbng.si/link/"&amp;K389,"odpri")</f>
        <v>odpri</v>
      </c>
    </row>
    <row r="390" customFormat="false" ht="15" hidden="false" customHeight="false" outlineLevel="0" collapsed="false">
      <c r="A390" s="6" t="n">
        <v>389</v>
      </c>
      <c r="B390" s="6" t="s">
        <v>430</v>
      </c>
      <c r="C390" s="4" t="s">
        <v>431</v>
      </c>
      <c r="D390" s="4" t="s">
        <v>487</v>
      </c>
      <c r="E390" s="4" t="s">
        <v>488</v>
      </c>
      <c r="F390" s="4" t="s">
        <v>491</v>
      </c>
      <c r="G390" s="4" t="s">
        <v>490</v>
      </c>
      <c r="H390" s="7" t="s">
        <v>44</v>
      </c>
      <c r="I390" s="8" t="n">
        <v>45931</v>
      </c>
      <c r="J390" s="9" t="n">
        <f aca="false">IF(I390="","",ROUND((Povzetek!$C$3-I390)/365.25,1))</f>
        <v>1</v>
      </c>
      <c r="K390" s="6" t="n">
        <v>1345</v>
      </c>
      <c r="L390" s="10" t="str">
        <f aca="false">HYPERLINK("https://docs.sbng.si/link/"&amp;K390,"odpri")</f>
        <v>odpri</v>
      </c>
    </row>
    <row r="391" customFormat="false" ht="15" hidden="false" customHeight="false" outlineLevel="0" collapsed="false">
      <c r="A391" s="6" t="n">
        <v>390</v>
      </c>
      <c r="B391" s="6" t="s">
        <v>430</v>
      </c>
      <c r="C391" s="4" t="s">
        <v>431</v>
      </c>
      <c r="D391" s="4" t="s">
        <v>487</v>
      </c>
      <c r="E391" s="4" t="s">
        <v>492</v>
      </c>
      <c r="F391" s="4" t="s">
        <v>493</v>
      </c>
      <c r="G391" s="4" t="s">
        <v>490</v>
      </c>
      <c r="H391" s="7" t="s">
        <v>44</v>
      </c>
      <c r="I391" s="8" t="n">
        <v>45931</v>
      </c>
      <c r="J391" s="9" t="n">
        <f aca="false">IF(I391="","",ROUND((Povzetek!$C$3-I391)/365.25,1))</f>
        <v>1</v>
      </c>
      <c r="K391" s="6" t="n">
        <v>1789</v>
      </c>
      <c r="L391" s="10" t="str">
        <f aca="false">HYPERLINK("https://docs.sbng.si/link/"&amp;K391,"odpri")</f>
        <v>odpri</v>
      </c>
    </row>
    <row r="392" customFormat="false" ht="15" hidden="false" customHeight="false" outlineLevel="0" collapsed="false">
      <c r="A392" s="6" t="n">
        <v>391</v>
      </c>
      <c r="B392" s="6" t="s">
        <v>430</v>
      </c>
      <c r="C392" s="4" t="s">
        <v>431</v>
      </c>
      <c r="D392" s="4" t="s">
        <v>487</v>
      </c>
      <c r="E392" s="4"/>
      <c r="F392" s="4" t="s">
        <v>494</v>
      </c>
      <c r="G392" s="4" t="s">
        <v>490</v>
      </c>
      <c r="H392" s="7" t="s">
        <v>44</v>
      </c>
      <c r="I392" s="8" t="n">
        <v>45933</v>
      </c>
      <c r="J392" s="9" t="n">
        <f aca="false">IF(I392="","",ROUND((Povzetek!$C$3-I392)/365.25,1))</f>
        <v>1</v>
      </c>
      <c r="K392" s="6" t="n">
        <v>1977</v>
      </c>
      <c r="L392" s="10" t="str">
        <f aca="false">HYPERLINK("https://docs.sbng.si/link/"&amp;K392,"odpri")</f>
        <v>odpri</v>
      </c>
    </row>
    <row r="393" customFormat="false" ht="23.85" hidden="false" customHeight="false" outlineLevel="0" collapsed="false">
      <c r="A393" s="6" t="n">
        <v>392</v>
      </c>
      <c r="B393" s="6" t="s">
        <v>495</v>
      </c>
      <c r="C393" s="4" t="s">
        <v>496</v>
      </c>
      <c r="D393" s="4" t="s">
        <v>497</v>
      </c>
      <c r="E393" s="4"/>
      <c r="F393" s="4" t="s">
        <v>498</v>
      </c>
      <c r="G393" s="4" t="s">
        <v>49</v>
      </c>
      <c r="H393" s="7" t="s">
        <v>44</v>
      </c>
      <c r="I393" s="8" t="n">
        <v>45394</v>
      </c>
      <c r="J393" s="9" t="n">
        <f aca="false">IF(I393="","",ROUND((Povzetek!$C$3-I393)/365.25,1))</f>
        <v>2.4</v>
      </c>
      <c r="K393" s="6" t="n">
        <v>1309</v>
      </c>
      <c r="L393" s="10" t="str">
        <f aca="false">HYPERLINK("https://docs.sbng.si/link/"&amp;K393,"odpri")</f>
        <v>odpri</v>
      </c>
    </row>
    <row r="394" customFormat="false" ht="23.85" hidden="false" customHeight="false" outlineLevel="0" collapsed="false">
      <c r="A394" s="6" t="n">
        <v>393</v>
      </c>
      <c r="B394" s="6" t="s">
        <v>495</v>
      </c>
      <c r="C394" s="4" t="s">
        <v>496</v>
      </c>
      <c r="D394" s="4" t="s">
        <v>499</v>
      </c>
      <c r="E394" s="4"/>
      <c r="F394" s="4" t="s">
        <v>499</v>
      </c>
      <c r="G394" s="4" t="s">
        <v>500</v>
      </c>
      <c r="H394" s="7" t="s">
        <v>44</v>
      </c>
      <c r="I394" s="8" t="n">
        <v>45386</v>
      </c>
      <c r="J394" s="9" t="n">
        <f aca="false">IF(I394="","",ROUND((Povzetek!$C$3-I394)/365.25,1))</f>
        <v>2.5</v>
      </c>
      <c r="K394" s="6" t="n">
        <v>515</v>
      </c>
      <c r="L394" s="10" t="str">
        <f aca="false">HYPERLINK("https://docs.sbng.si/link/"&amp;K394,"odpri")</f>
        <v>odpri</v>
      </c>
    </row>
    <row r="395" customFormat="false" ht="23.85" hidden="false" customHeight="false" outlineLevel="0" collapsed="false">
      <c r="A395" s="6" t="n">
        <v>394</v>
      </c>
      <c r="B395" s="6" t="s">
        <v>495</v>
      </c>
      <c r="C395" s="4" t="s">
        <v>496</v>
      </c>
      <c r="D395" s="4" t="s">
        <v>499</v>
      </c>
      <c r="E395" s="4"/>
      <c r="F395" s="4" t="s">
        <v>501</v>
      </c>
      <c r="G395" s="4" t="s">
        <v>500</v>
      </c>
      <c r="H395" s="7" t="s">
        <v>44</v>
      </c>
      <c r="I395" s="8" t="n">
        <v>46080</v>
      </c>
      <c r="J395" s="9" t="n">
        <f aca="false">IF(I395="","",ROUND((Povzetek!$C$3-I395)/365.25,1))</f>
        <v>0.6</v>
      </c>
      <c r="K395" s="6" t="n">
        <v>2083</v>
      </c>
      <c r="L395" s="10" t="str">
        <f aca="false">HYPERLINK("https://docs.sbng.si/link/"&amp;K395,"odpri")</f>
        <v>odpri</v>
      </c>
    </row>
    <row r="396" customFormat="false" ht="23.85" hidden="false" customHeight="false" outlineLevel="0" collapsed="false">
      <c r="A396" s="6" t="n">
        <v>395</v>
      </c>
      <c r="B396" s="6" t="s">
        <v>495</v>
      </c>
      <c r="C396" s="4" t="s">
        <v>496</v>
      </c>
      <c r="D396" s="4" t="s">
        <v>502</v>
      </c>
      <c r="E396" s="4"/>
      <c r="F396" s="4" t="s">
        <v>502</v>
      </c>
      <c r="G396" s="4" t="s">
        <v>90</v>
      </c>
      <c r="H396" s="7" t="s">
        <v>44</v>
      </c>
      <c r="I396" s="8" t="n">
        <v>45331</v>
      </c>
      <c r="J396" s="9" t="n">
        <f aca="false">IF(I396="","",ROUND((Povzetek!$C$3-I396)/365.25,1))</f>
        <v>2.6</v>
      </c>
      <c r="K396" s="6" t="n">
        <v>499</v>
      </c>
      <c r="L396" s="10" t="str">
        <f aca="false">HYPERLINK("https://docs.sbng.si/link/"&amp;K396,"odpri")</f>
        <v>odpri</v>
      </c>
    </row>
    <row r="397" customFormat="false" ht="23.85" hidden="false" customHeight="false" outlineLevel="0" collapsed="false">
      <c r="A397" s="6" t="n">
        <v>396</v>
      </c>
      <c r="B397" s="6" t="s">
        <v>495</v>
      </c>
      <c r="C397" s="4" t="s">
        <v>496</v>
      </c>
      <c r="D397" s="4" t="s">
        <v>502</v>
      </c>
      <c r="E397" s="4"/>
      <c r="F397" s="4" t="s">
        <v>503</v>
      </c>
      <c r="G397" s="4" t="s">
        <v>504</v>
      </c>
      <c r="H397" s="7" t="s">
        <v>44</v>
      </c>
      <c r="I397" s="8" t="n">
        <v>45331</v>
      </c>
      <c r="J397" s="9" t="n">
        <f aca="false">IF(I397="","",ROUND((Povzetek!$C$3-I397)/365.25,1))</f>
        <v>2.6</v>
      </c>
      <c r="K397" s="6" t="n">
        <v>507</v>
      </c>
      <c r="L397" s="10" t="str">
        <f aca="false">HYPERLINK("https://docs.sbng.si/link/"&amp;K397,"odpri")</f>
        <v>odpri</v>
      </c>
    </row>
    <row r="398" customFormat="false" ht="23.85" hidden="false" customHeight="false" outlineLevel="0" collapsed="false">
      <c r="A398" s="6" t="n">
        <v>397</v>
      </c>
      <c r="B398" s="6" t="s">
        <v>495</v>
      </c>
      <c r="C398" s="4" t="s">
        <v>496</v>
      </c>
      <c r="D398" s="4" t="s">
        <v>502</v>
      </c>
      <c r="E398" s="4"/>
      <c r="F398" s="4" t="s">
        <v>505</v>
      </c>
      <c r="G398" s="4" t="s">
        <v>49</v>
      </c>
      <c r="H398" s="7" t="s">
        <v>44</v>
      </c>
      <c r="I398" s="8" t="n">
        <v>45331</v>
      </c>
      <c r="J398" s="9" t="n">
        <f aca="false">IF(I398="","",ROUND((Povzetek!$C$3-I398)/365.25,1))</f>
        <v>2.6</v>
      </c>
      <c r="K398" s="6" t="n">
        <v>509</v>
      </c>
      <c r="L398" s="10" t="str">
        <f aca="false">HYPERLINK("https://docs.sbng.si/link/"&amp;K398,"odpri")</f>
        <v>odpri</v>
      </c>
    </row>
    <row r="399" customFormat="false" ht="23.85" hidden="false" customHeight="false" outlineLevel="0" collapsed="false">
      <c r="A399" s="6" t="n">
        <v>398</v>
      </c>
      <c r="B399" s="6" t="s">
        <v>495</v>
      </c>
      <c r="C399" s="4" t="s">
        <v>496</v>
      </c>
      <c r="D399" s="4" t="s">
        <v>502</v>
      </c>
      <c r="E399" s="4" t="s">
        <v>506</v>
      </c>
      <c r="F399" s="4" t="s">
        <v>507</v>
      </c>
      <c r="G399" s="4" t="s">
        <v>73</v>
      </c>
      <c r="H399" s="7" t="s">
        <v>44</v>
      </c>
      <c r="I399" s="8" t="n">
        <v>45331</v>
      </c>
      <c r="J399" s="9" t="n">
        <f aca="false">IF(I399="","",ROUND((Povzetek!$C$3-I399)/365.25,1))</f>
        <v>2.6</v>
      </c>
      <c r="K399" s="6" t="n">
        <v>665</v>
      </c>
      <c r="L399" s="10" t="str">
        <f aca="false">HYPERLINK("https://docs.sbng.si/link/"&amp;K399,"odpri")</f>
        <v>odpri</v>
      </c>
    </row>
    <row r="400" customFormat="false" ht="23.85" hidden="false" customHeight="false" outlineLevel="0" collapsed="false">
      <c r="A400" s="6" t="n">
        <v>399</v>
      </c>
      <c r="B400" s="6" t="s">
        <v>495</v>
      </c>
      <c r="C400" s="4" t="s">
        <v>496</v>
      </c>
      <c r="D400" s="4" t="s">
        <v>502</v>
      </c>
      <c r="E400" s="4"/>
      <c r="F400" s="4" t="s">
        <v>508</v>
      </c>
      <c r="G400" s="4" t="s">
        <v>49</v>
      </c>
      <c r="H400" s="7" t="s">
        <v>44</v>
      </c>
      <c r="I400" s="8" t="n">
        <v>45331</v>
      </c>
      <c r="J400" s="9" t="n">
        <f aca="false">IF(I400="","",ROUND((Povzetek!$C$3-I400)/365.25,1))</f>
        <v>2.6</v>
      </c>
      <c r="K400" s="6" t="n">
        <v>667</v>
      </c>
      <c r="L400" s="10" t="str">
        <f aca="false">HYPERLINK("https://docs.sbng.si/link/"&amp;K400,"odpri")</f>
        <v>odpri</v>
      </c>
    </row>
    <row r="401" customFormat="false" ht="23.85" hidden="false" customHeight="false" outlineLevel="0" collapsed="false">
      <c r="A401" s="6" t="n">
        <v>400</v>
      </c>
      <c r="B401" s="6" t="s">
        <v>495</v>
      </c>
      <c r="C401" s="4" t="s">
        <v>496</v>
      </c>
      <c r="D401" s="4" t="s">
        <v>502</v>
      </c>
      <c r="E401" s="4"/>
      <c r="F401" s="4" t="s">
        <v>509</v>
      </c>
      <c r="G401" s="4" t="s">
        <v>49</v>
      </c>
      <c r="H401" s="7" t="s">
        <v>44</v>
      </c>
      <c r="I401" s="8" t="n">
        <v>45772</v>
      </c>
      <c r="J401" s="9" t="n">
        <f aca="false">IF(I401="","",ROUND((Povzetek!$C$3-I401)/365.25,1))</f>
        <v>1.4</v>
      </c>
      <c r="K401" s="6" t="n">
        <v>1819</v>
      </c>
      <c r="L401" s="10" t="str">
        <f aca="false">HYPERLINK("https://docs.sbng.si/link/"&amp;K401,"odpri")</f>
        <v>odpri</v>
      </c>
    </row>
    <row r="402" customFormat="false" ht="23.85" hidden="false" customHeight="false" outlineLevel="0" collapsed="false">
      <c r="A402" s="6" t="n">
        <v>401</v>
      </c>
      <c r="B402" s="6" t="s">
        <v>495</v>
      </c>
      <c r="C402" s="4" t="s">
        <v>496</v>
      </c>
      <c r="D402" s="4" t="s">
        <v>510</v>
      </c>
      <c r="E402" s="4"/>
      <c r="F402" s="4" t="s">
        <v>511</v>
      </c>
      <c r="G402" s="4" t="s">
        <v>47</v>
      </c>
      <c r="H402" s="7" t="s">
        <v>44</v>
      </c>
      <c r="I402" s="8" t="n">
        <v>46079</v>
      </c>
      <c r="J402" s="9" t="n">
        <f aca="false">IF(I402="","",ROUND((Povzetek!$C$3-I402)/365.25,1))</f>
        <v>0.6</v>
      </c>
      <c r="K402" s="6" t="n">
        <v>663</v>
      </c>
      <c r="L402" s="10" t="str">
        <f aca="false">HYPERLINK("https://docs.sbng.si/link/"&amp;K402,"odpri")</f>
        <v>odpri</v>
      </c>
    </row>
    <row r="403" customFormat="false" ht="23.85" hidden="false" customHeight="false" outlineLevel="0" collapsed="false">
      <c r="A403" s="6" t="n">
        <v>402</v>
      </c>
      <c r="B403" s="6" t="s">
        <v>495</v>
      </c>
      <c r="C403" s="4" t="s">
        <v>496</v>
      </c>
      <c r="D403" s="4" t="s">
        <v>512</v>
      </c>
      <c r="E403" s="4"/>
      <c r="F403" s="4" t="s">
        <v>513</v>
      </c>
      <c r="G403" s="4" t="s">
        <v>49</v>
      </c>
      <c r="H403" s="7" t="s">
        <v>44</v>
      </c>
      <c r="I403" s="8" t="n">
        <v>45442</v>
      </c>
      <c r="J403" s="9" t="n">
        <f aca="false">IF(I403="","",ROUND((Povzetek!$C$3-I403)/365.25,1))</f>
        <v>2.3</v>
      </c>
      <c r="K403" s="6" t="n">
        <v>659</v>
      </c>
      <c r="L403" s="10" t="str">
        <f aca="false">HYPERLINK("https://docs.sbng.si/link/"&amp;K403,"odpri")</f>
        <v>odpri</v>
      </c>
    </row>
    <row r="404" customFormat="false" ht="23.85" hidden="false" customHeight="false" outlineLevel="0" collapsed="false">
      <c r="A404" s="6" t="n">
        <v>403</v>
      </c>
      <c r="B404" s="6" t="s">
        <v>495</v>
      </c>
      <c r="C404" s="4" t="s">
        <v>496</v>
      </c>
      <c r="D404" s="4" t="s">
        <v>514</v>
      </c>
      <c r="E404" s="4"/>
      <c r="F404" s="4" t="s">
        <v>515</v>
      </c>
      <c r="G404" s="4" t="s">
        <v>250</v>
      </c>
      <c r="H404" s="7" t="s">
        <v>145</v>
      </c>
      <c r="I404" s="8" t="n">
        <v>45331</v>
      </c>
      <c r="J404" s="9" t="n">
        <f aca="false">IF(I404="","",ROUND((Povzetek!$C$3-I404)/365.25,1))</f>
        <v>2.6</v>
      </c>
      <c r="K404" s="6" t="n">
        <v>661</v>
      </c>
      <c r="L404" s="10" t="str">
        <f aca="false">HYPERLINK("https://docs.sbng.si/link/"&amp;K404,"odpri")</f>
        <v>odpri</v>
      </c>
    </row>
    <row r="405" customFormat="false" ht="23.85" hidden="false" customHeight="false" outlineLevel="0" collapsed="false">
      <c r="A405" s="6" t="n">
        <v>404</v>
      </c>
      <c r="B405" s="6" t="s">
        <v>495</v>
      </c>
      <c r="C405" s="4" t="s">
        <v>496</v>
      </c>
      <c r="D405" s="4" t="s">
        <v>516</v>
      </c>
      <c r="E405" s="4"/>
      <c r="F405" s="4" t="s">
        <v>517</v>
      </c>
      <c r="G405" s="4" t="s">
        <v>250</v>
      </c>
      <c r="H405" s="7" t="s">
        <v>44</v>
      </c>
      <c r="I405" s="8" t="n">
        <v>45950</v>
      </c>
      <c r="J405" s="9" t="n">
        <f aca="false">IF(I405="","",ROUND((Povzetek!$C$3-I405)/365.25,1))</f>
        <v>0.9</v>
      </c>
      <c r="K405" s="6" t="n">
        <v>669</v>
      </c>
      <c r="L405" s="10" t="str">
        <f aca="false">HYPERLINK("https://docs.sbng.si/link/"&amp;K405,"odpri")</f>
        <v>odpri</v>
      </c>
    </row>
    <row r="406" customFormat="false" ht="23.85" hidden="false" customHeight="false" outlineLevel="0" collapsed="false">
      <c r="A406" s="6" t="n">
        <v>405</v>
      </c>
      <c r="B406" s="6" t="s">
        <v>495</v>
      </c>
      <c r="C406" s="4" t="s">
        <v>496</v>
      </c>
      <c r="D406" s="4" t="s">
        <v>516</v>
      </c>
      <c r="E406" s="4"/>
      <c r="F406" s="4" t="s">
        <v>518</v>
      </c>
      <c r="G406" s="4" t="s">
        <v>250</v>
      </c>
      <c r="H406" s="7" t="s">
        <v>44</v>
      </c>
      <c r="I406" s="8" t="n">
        <v>45950</v>
      </c>
      <c r="J406" s="9" t="n">
        <f aca="false">IF(I406="","",ROUND((Povzetek!$C$3-I406)/365.25,1))</f>
        <v>0.9</v>
      </c>
      <c r="K406" s="6" t="n">
        <v>1999</v>
      </c>
      <c r="L406" s="10" t="str">
        <f aca="false">HYPERLINK("https://docs.sbng.si/link/"&amp;K406,"odpri")</f>
        <v>odpri</v>
      </c>
    </row>
    <row r="407" customFormat="false" ht="23.85" hidden="false" customHeight="false" outlineLevel="0" collapsed="false">
      <c r="A407" s="6" t="n">
        <v>406</v>
      </c>
      <c r="B407" s="6" t="s">
        <v>495</v>
      </c>
      <c r="C407" s="4" t="s">
        <v>496</v>
      </c>
      <c r="D407" s="4" t="s">
        <v>519</v>
      </c>
      <c r="E407" s="4"/>
      <c r="F407" s="4" t="s">
        <v>520</v>
      </c>
      <c r="G407" s="4" t="s">
        <v>521</v>
      </c>
      <c r="H407" s="7" t="s">
        <v>202</v>
      </c>
      <c r="I407" s="8" t="n">
        <v>46231</v>
      </c>
      <c r="J407" s="9" t="n">
        <f aca="false">IF(I407="","",ROUND((Povzetek!$C$3-I407)/365.25,1))</f>
        <v>0.2</v>
      </c>
      <c r="K407" s="6" t="n">
        <v>671</v>
      </c>
      <c r="L407" s="10" t="str">
        <f aca="false">HYPERLINK("https://docs.sbng.si/link/"&amp;K407,"odpri")</f>
        <v>odpri</v>
      </c>
    </row>
    <row r="408" customFormat="false" ht="23.85" hidden="false" customHeight="false" outlineLevel="0" collapsed="false">
      <c r="A408" s="6" t="n">
        <v>407</v>
      </c>
      <c r="B408" s="6" t="s">
        <v>495</v>
      </c>
      <c r="C408" s="4" t="s">
        <v>496</v>
      </c>
      <c r="D408" s="4" t="s">
        <v>519</v>
      </c>
      <c r="E408" s="4"/>
      <c r="F408" s="4" t="s">
        <v>522</v>
      </c>
      <c r="G408" s="4" t="s">
        <v>521</v>
      </c>
      <c r="H408" s="7" t="s">
        <v>202</v>
      </c>
      <c r="I408" s="8" t="n">
        <v>46274</v>
      </c>
      <c r="J408" s="9" t="n">
        <f aca="false">IF(I408="","",ROUND((Povzetek!$C$3-I408)/365.25,1))</f>
        <v>0</v>
      </c>
      <c r="K408" s="6" t="n">
        <v>673</v>
      </c>
      <c r="L408" s="10" t="str">
        <f aca="false">HYPERLINK("https://docs.sbng.si/link/"&amp;K408,"odpri")</f>
        <v>odpri</v>
      </c>
    </row>
    <row r="409" customFormat="false" ht="23.85" hidden="false" customHeight="false" outlineLevel="0" collapsed="false">
      <c r="A409" s="6" t="n">
        <v>408</v>
      </c>
      <c r="B409" s="6" t="s">
        <v>495</v>
      </c>
      <c r="C409" s="4" t="s">
        <v>496</v>
      </c>
      <c r="D409" s="4" t="s">
        <v>519</v>
      </c>
      <c r="E409" s="4"/>
      <c r="F409" s="4" t="s">
        <v>523</v>
      </c>
      <c r="G409" s="4" t="s">
        <v>521</v>
      </c>
      <c r="H409" s="7" t="s">
        <v>202</v>
      </c>
      <c r="I409" s="8" t="n">
        <v>46233</v>
      </c>
      <c r="J409" s="9" t="n">
        <f aca="false">IF(I409="","",ROUND((Povzetek!$C$3-I409)/365.25,1))</f>
        <v>0.1</v>
      </c>
      <c r="K409" s="6" t="n">
        <v>675</v>
      </c>
      <c r="L409" s="10" t="str">
        <f aca="false">HYPERLINK("https://docs.sbng.si/link/"&amp;K409,"odpri")</f>
        <v>odpri</v>
      </c>
    </row>
    <row r="410" customFormat="false" ht="23.85" hidden="false" customHeight="false" outlineLevel="0" collapsed="false">
      <c r="A410" s="6" t="n">
        <v>409</v>
      </c>
      <c r="B410" s="6" t="s">
        <v>495</v>
      </c>
      <c r="C410" s="4" t="s">
        <v>496</v>
      </c>
      <c r="D410" s="4" t="s">
        <v>519</v>
      </c>
      <c r="E410" s="4"/>
      <c r="F410" s="4" t="s">
        <v>524</v>
      </c>
      <c r="G410" s="4" t="s">
        <v>521</v>
      </c>
      <c r="H410" s="7" t="s">
        <v>202</v>
      </c>
      <c r="I410" s="8" t="n">
        <v>46231</v>
      </c>
      <c r="J410" s="9" t="n">
        <f aca="false">IF(I410="","",ROUND((Povzetek!$C$3-I410)/365.25,1))</f>
        <v>0.2</v>
      </c>
      <c r="K410" s="6" t="n">
        <v>677</v>
      </c>
      <c r="L410" s="10" t="str">
        <f aca="false">HYPERLINK("https://docs.sbng.si/link/"&amp;K410,"odpri")</f>
        <v>odpri</v>
      </c>
    </row>
    <row r="411" customFormat="false" ht="23.85" hidden="false" customHeight="false" outlineLevel="0" collapsed="false">
      <c r="A411" s="6" t="n">
        <v>410</v>
      </c>
      <c r="B411" s="6" t="s">
        <v>495</v>
      </c>
      <c r="C411" s="4" t="s">
        <v>496</v>
      </c>
      <c r="D411" s="4" t="s">
        <v>519</v>
      </c>
      <c r="E411" s="4"/>
      <c r="F411" s="4" t="s">
        <v>525</v>
      </c>
      <c r="G411" s="4" t="s">
        <v>521</v>
      </c>
      <c r="H411" s="7" t="s">
        <v>202</v>
      </c>
      <c r="I411" s="8" t="n">
        <v>46233</v>
      </c>
      <c r="J411" s="9" t="n">
        <f aca="false">IF(I411="","",ROUND((Povzetek!$C$3-I411)/365.25,1))</f>
        <v>0.1</v>
      </c>
      <c r="K411" s="6" t="n">
        <v>679</v>
      </c>
      <c r="L411" s="10" t="str">
        <f aca="false">HYPERLINK("https://docs.sbng.si/link/"&amp;K411,"odpri")</f>
        <v>odpri</v>
      </c>
    </row>
    <row r="412" customFormat="false" ht="23.85" hidden="false" customHeight="false" outlineLevel="0" collapsed="false">
      <c r="A412" s="6" t="n">
        <v>411</v>
      </c>
      <c r="B412" s="6" t="s">
        <v>495</v>
      </c>
      <c r="C412" s="4" t="s">
        <v>496</v>
      </c>
      <c r="D412" s="4" t="s">
        <v>519</v>
      </c>
      <c r="E412" s="4"/>
      <c r="F412" s="4" t="s">
        <v>526</v>
      </c>
      <c r="G412" s="4" t="s">
        <v>521</v>
      </c>
      <c r="H412" s="7" t="s">
        <v>202</v>
      </c>
      <c r="I412" s="8" t="n">
        <v>46231</v>
      </c>
      <c r="J412" s="9" t="n">
        <f aca="false">IF(I412="","",ROUND((Povzetek!$C$3-I412)/365.25,1))</f>
        <v>0.2</v>
      </c>
      <c r="K412" s="6" t="n">
        <v>681</v>
      </c>
      <c r="L412" s="10" t="str">
        <f aca="false">HYPERLINK("https://docs.sbng.si/link/"&amp;K412,"odpri")</f>
        <v>odpri</v>
      </c>
    </row>
    <row r="413" customFormat="false" ht="23.85" hidden="false" customHeight="false" outlineLevel="0" collapsed="false">
      <c r="A413" s="6" t="n">
        <v>412</v>
      </c>
      <c r="B413" s="6" t="s">
        <v>495</v>
      </c>
      <c r="C413" s="4" t="s">
        <v>496</v>
      </c>
      <c r="D413" s="4" t="s">
        <v>519</v>
      </c>
      <c r="E413" s="4"/>
      <c r="F413" s="4" t="s">
        <v>527</v>
      </c>
      <c r="G413" s="4" t="s">
        <v>521</v>
      </c>
      <c r="H413" s="7" t="s">
        <v>202</v>
      </c>
      <c r="I413" s="8" t="n">
        <v>46230</v>
      </c>
      <c r="J413" s="9" t="n">
        <f aca="false">IF(I413="","",ROUND((Povzetek!$C$3-I413)/365.25,1))</f>
        <v>0.2</v>
      </c>
      <c r="K413" s="6" t="n">
        <v>683</v>
      </c>
      <c r="L413" s="10" t="str">
        <f aca="false">HYPERLINK("https://docs.sbng.si/link/"&amp;K413,"odpri")</f>
        <v>odpri</v>
      </c>
    </row>
    <row r="414" customFormat="false" ht="15" hidden="false" customHeight="false" outlineLevel="0" collapsed="false">
      <c r="A414" s="6" t="n">
        <v>413</v>
      </c>
      <c r="B414" s="6" t="s">
        <v>528</v>
      </c>
      <c r="C414" s="4" t="s">
        <v>529</v>
      </c>
      <c r="D414" s="4" t="s">
        <v>530</v>
      </c>
      <c r="E414" s="4"/>
      <c r="F414" s="4" t="s">
        <v>530</v>
      </c>
      <c r="G414" s="4" t="s">
        <v>49</v>
      </c>
      <c r="H414" s="7" t="s">
        <v>44</v>
      </c>
      <c r="I414" s="8" t="n">
        <v>45321</v>
      </c>
      <c r="J414" s="9" t="n">
        <f aca="false">IF(I414="","",ROUND((Povzetek!$C$3-I414)/365.25,1))</f>
        <v>2.6</v>
      </c>
      <c r="K414" s="6" t="n">
        <v>487</v>
      </c>
      <c r="L414" s="10" t="str">
        <f aca="false">HYPERLINK("https://docs.sbng.si/link/"&amp;K414,"odpri")</f>
        <v>odpri</v>
      </c>
    </row>
    <row r="415" customFormat="false" ht="15" hidden="false" customHeight="false" outlineLevel="0" collapsed="false">
      <c r="A415" s="6" t="n">
        <v>414</v>
      </c>
      <c r="B415" s="6" t="s">
        <v>528</v>
      </c>
      <c r="C415" s="4" t="s">
        <v>529</v>
      </c>
      <c r="D415" s="4" t="s">
        <v>531</v>
      </c>
      <c r="E415" s="4"/>
      <c r="F415" s="4" t="s">
        <v>531</v>
      </c>
      <c r="G415" s="4" t="s">
        <v>49</v>
      </c>
      <c r="H415" s="7" t="s">
        <v>44</v>
      </c>
      <c r="I415" s="8" t="n">
        <v>45321</v>
      </c>
      <c r="J415" s="9" t="n">
        <f aca="false">IF(I415="","",ROUND((Povzetek!$C$3-I415)/365.25,1))</f>
        <v>2.6</v>
      </c>
      <c r="K415" s="6" t="n">
        <v>495</v>
      </c>
      <c r="L415" s="10" t="str">
        <f aca="false">HYPERLINK("https://docs.sbng.si/link/"&amp;K415,"odpri")</f>
        <v>odpri</v>
      </c>
    </row>
    <row r="416" customFormat="false" ht="23.85" hidden="false" customHeight="false" outlineLevel="0" collapsed="false">
      <c r="A416" s="6" t="n">
        <v>415</v>
      </c>
      <c r="B416" s="6" t="s">
        <v>528</v>
      </c>
      <c r="C416" s="4" t="s">
        <v>529</v>
      </c>
      <c r="D416" s="4" t="s">
        <v>532</v>
      </c>
      <c r="E416" s="4"/>
      <c r="F416" s="4" t="s">
        <v>532</v>
      </c>
      <c r="G416" s="4" t="s">
        <v>49</v>
      </c>
      <c r="H416" s="7" t="s">
        <v>44</v>
      </c>
      <c r="I416" s="8" t="n">
        <v>45324</v>
      </c>
      <c r="J416" s="9" t="n">
        <f aca="false">IF(I416="","",ROUND((Povzetek!$C$3-I416)/365.25,1))</f>
        <v>2.6</v>
      </c>
      <c r="K416" s="6" t="n">
        <v>517</v>
      </c>
      <c r="L416" s="10" t="str">
        <f aca="false">HYPERLINK("https://docs.sbng.si/link/"&amp;K416,"odpri")</f>
        <v>odpri</v>
      </c>
    </row>
    <row r="417" customFormat="false" ht="23.85" hidden="false" customHeight="false" outlineLevel="0" collapsed="false">
      <c r="A417" s="6" t="n">
        <v>416</v>
      </c>
      <c r="B417" s="6" t="s">
        <v>528</v>
      </c>
      <c r="C417" s="4" t="s">
        <v>529</v>
      </c>
      <c r="D417" s="4" t="s">
        <v>533</v>
      </c>
      <c r="E417" s="4"/>
      <c r="F417" s="4" t="s">
        <v>533</v>
      </c>
      <c r="G417" s="4" t="s">
        <v>49</v>
      </c>
      <c r="H417" s="7" t="s">
        <v>44</v>
      </c>
      <c r="I417" s="8" t="n">
        <v>45324</v>
      </c>
      <c r="J417" s="9" t="n">
        <f aca="false">IF(I417="","",ROUND((Povzetek!$C$3-I417)/365.25,1))</f>
        <v>2.6</v>
      </c>
      <c r="K417" s="6" t="n">
        <v>573</v>
      </c>
      <c r="L417" s="10" t="str">
        <f aca="false">HYPERLINK("https://docs.sbng.si/link/"&amp;K417,"odpri")</f>
        <v>odpri</v>
      </c>
    </row>
    <row r="418" customFormat="false" ht="35.05" hidden="false" customHeight="false" outlineLevel="0" collapsed="false">
      <c r="A418" s="6" t="n">
        <v>417</v>
      </c>
      <c r="B418" s="6" t="s">
        <v>528</v>
      </c>
      <c r="C418" s="4" t="s">
        <v>529</v>
      </c>
      <c r="D418" s="4" t="s">
        <v>534</v>
      </c>
      <c r="E418" s="4"/>
      <c r="F418" s="4" t="s">
        <v>534</v>
      </c>
      <c r="G418" s="4" t="s">
        <v>73</v>
      </c>
      <c r="H418" s="7" t="s">
        <v>44</v>
      </c>
      <c r="I418" s="8" t="n">
        <v>45982</v>
      </c>
      <c r="J418" s="9" t="n">
        <f aca="false">IF(I418="","",ROUND((Povzetek!$C$3-I418)/365.25,1))</f>
        <v>0.8</v>
      </c>
      <c r="K418" s="6" t="n">
        <v>575</v>
      </c>
      <c r="L418" s="10" t="str">
        <f aca="false">HYPERLINK("https://docs.sbng.si/link/"&amp;K418,"odpri")</f>
        <v>odpri</v>
      </c>
    </row>
    <row r="419" customFormat="false" ht="35.05" hidden="false" customHeight="false" outlineLevel="0" collapsed="false">
      <c r="A419" s="6" t="n">
        <v>418</v>
      </c>
      <c r="B419" s="6" t="s">
        <v>528</v>
      </c>
      <c r="C419" s="4" t="s">
        <v>529</v>
      </c>
      <c r="D419" s="4" t="s">
        <v>535</v>
      </c>
      <c r="E419" s="4"/>
      <c r="F419" s="4" t="s">
        <v>535</v>
      </c>
      <c r="G419" s="4" t="s">
        <v>73</v>
      </c>
      <c r="H419" s="7" t="s">
        <v>44</v>
      </c>
      <c r="I419" s="8" t="n">
        <v>45324</v>
      </c>
      <c r="J419" s="9" t="n">
        <f aca="false">IF(I419="","",ROUND((Povzetek!$C$3-I419)/365.25,1))</f>
        <v>2.6</v>
      </c>
      <c r="K419" s="6" t="n">
        <v>577</v>
      </c>
      <c r="L419" s="10" t="str">
        <f aca="false">HYPERLINK("https://docs.sbng.si/link/"&amp;K419,"odpri")</f>
        <v>odpri</v>
      </c>
    </row>
    <row r="420" customFormat="false" ht="15" hidden="false" customHeight="false" outlineLevel="0" collapsed="false">
      <c r="A420" s="6" t="n">
        <v>419</v>
      </c>
      <c r="B420" s="6" t="s">
        <v>536</v>
      </c>
      <c r="C420" s="4" t="s">
        <v>537</v>
      </c>
      <c r="D420" s="4" t="s">
        <v>538</v>
      </c>
      <c r="E420" s="4"/>
      <c r="F420" s="4" t="s">
        <v>539</v>
      </c>
      <c r="G420" s="4" t="s">
        <v>504</v>
      </c>
      <c r="H420" s="7" t="s">
        <v>145</v>
      </c>
      <c r="I420" s="8" t="n">
        <v>46128</v>
      </c>
      <c r="J420" s="9" t="n">
        <f aca="false">IF(I420="","",ROUND((Povzetek!$C$3-I420)/365.25,1))</f>
        <v>0.4</v>
      </c>
      <c r="K420" s="6" t="n">
        <v>293</v>
      </c>
      <c r="L420" s="10" t="str">
        <f aca="false">HYPERLINK("https://docs.sbng.si/link/"&amp;K420,"odpri")</f>
        <v>odpri</v>
      </c>
    </row>
    <row r="421" customFormat="false" ht="15" hidden="false" customHeight="false" outlineLevel="0" collapsed="false">
      <c r="A421" s="6" t="n">
        <v>420</v>
      </c>
      <c r="B421" s="6" t="s">
        <v>536</v>
      </c>
      <c r="C421" s="4" t="s">
        <v>537</v>
      </c>
      <c r="D421" s="4" t="s">
        <v>538</v>
      </c>
      <c r="E421" s="4"/>
      <c r="F421" s="4" t="s">
        <v>540</v>
      </c>
      <c r="G421" s="4" t="s">
        <v>504</v>
      </c>
      <c r="H421" s="7" t="s">
        <v>145</v>
      </c>
      <c r="I421" s="8" t="n">
        <v>45770</v>
      </c>
      <c r="J421" s="9" t="n">
        <f aca="false">IF(I421="","",ROUND((Povzetek!$C$3-I421)/365.25,1))</f>
        <v>1.4</v>
      </c>
      <c r="K421" s="6" t="n">
        <v>347</v>
      </c>
      <c r="L421" s="10" t="str">
        <f aca="false">HYPERLINK("https://docs.sbng.si/link/"&amp;K421,"odpri")</f>
        <v>odpri</v>
      </c>
    </row>
    <row r="422" customFormat="false" ht="15" hidden="false" customHeight="false" outlineLevel="0" collapsed="false">
      <c r="A422" s="6" t="n">
        <v>421</v>
      </c>
      <c r="B422" s="6" t="s">
        <v>536</v>
      </c>
      <c r="C422" s="4" t="s">
        <v>537</v>
      </c>
      <c r="D422" s="4" t="s">
        <v>538</v>
      </c>
      <c r="E422" s="4"/>
      <c r="F422" s="4" t="s">
        <v>541</v>
      </c>
      <c r="G422" s="4" t="s">
        <v>504</v>
      </c>
      <c r="H422" s="7" t="s">
        <v>145</v>
      </c>
      <c r="I422" s="8" t="n">
        <v>45938</v>
      </c>
      <c r="J422" s="9" t="n">
        <f aca="false">IF(I422="","",ROUND((Povzetek!$C$3-I422)/365.25,1))</f>
        <v>1</v>
      </c>
      <c r="K422" s="6" t="n">
        <v>351</v>
      </c>
      <c r="L422" s="10" t="str">
        <f aca="false">HYPERLINK("https://docs.sbng.si/link/"&amp;K422,"odpri")</f>
        <v>odpri</v>
      </c>
    </row>
    <row r="423" customFormat="false" ht="15" hidden="false" customHeight="false" outlineLevel="0" collapsed="false">
      <c r="A423" s="6" t="n">
        <v>422</v>
      </c>
      <c r="B423" s="6" t="s">
        <v>536</v>
      </c>
      <c r="C423" s="4" t="s">
        <v>537</v>
      </c>
      <c r="D423" s="4" t="s">
        <v>542</v>
      </c>
      <c r="E423" s="4"/>
      <c r="F423" s="4" t="s">
        <v>543</v>
      </c>
      <c r="G423" s="4" t="s">
        <v>504</v>
      </c>
      <c r="H423" s="7" t="s">
        <v>145</v>
      </c>
      <c r="I423" s="8" t="n">
        <v>46167</v>
      </c>
      <c r="J423" s="9" t="n">
        <f aca="false">IF(I423="","",ROUND((Povzetek!$C$3-I423)/365.25,1))</f>
        <v>0.3</v>
      </c>
      <c r="K423" s="6" t="n">
        <v>189</v>
      </c>
      <c r="L423" s="10" t="str">
        <f aca="false">HYPERLINK("https://docs.sbng.si/link/"&amp;K423,"odpri")</f>
        <v>odpri</v>
      </c>
    </row>
    <row r="424" customFormat="false" ht="15" hidden="false" customHeight="false" outlineLevel="0" collapsed="false">
      <c r="A424" s="6" t="n">
        <v>423</v>
      </c>
      <c r="B424" s="6" t="s">
        <v>536</v>
      </c>
      <c r="C424" s="4" t="s">
        <v>537</v>
      </c>
      <c r="D424" s="4" t="s">
        <v>542</v>
      </c>
      <c r="E424" s="4"/>
      <c r="F424" s="4" t="s">
        <v>544</v>
      </c>
      <c r="G424" s="4" t="s">
        <v>504</v>
      </c>
      <c r="H424" s="7" t="s">
        <v>145</v>
      </c>
      <c r="I424" s="8" t="n">
        <v>46098</v>
      </c>
      <c r="J424" s="9" t="n">
        <f aca="false">IF(I424="","",ROUND((Povzetek!$C$3-I424)/365.25,1))</f>
        <v>0.5</v>
      </c>
      <c r="K424" s="6" t="n">
        <v>253</v>
      </c>
      <c r="L424" s="10" t="str">
        <f aca="false">HYPERLINK("https://docs.sbng.si/link/"&amp;K424,"odpri")</f>
        <v>odpri</v>
      </c>
    </row>
    <row r="425" customFormat="false" ht="15" hidden="false" customHeight="false" outlineLevel="0" collapsed="false">
      <c r="A425" s="6" t="n">
        <v>424</v>
      </c>
      <c r="B425" s="6" t="s">
        <v>536</v>
      </c>
      <c r="C425" s="4" t="s">
        <v>537</v>
      </c>
      <c r="D425" s="4" t="s">
        <v>542</v>
      </c>
      <c r="E425" s="4"/>
      <c r="F425" s="4" t="s">
        <v>545</v>
      </c>
      <c r="G425" s="4" t="s">
        <v>504</v>
      </c>
      <c r="H425" s="7" t="s">
        <v>145</v>
      </c>
      <c r="I425" s="8" t="n">
        <v>46245</v>
      </c>
      <c r="J425" s="9" t="n">
        <f aca="false">IF(I425="","",ROUND((Povzetek!$C$3-I425)/365.25,1))</f>
        <v>0.1</v>
      </c>
      <c r="K425" s="6" t="n">
        <v>323</v>
      </c>
      <c r="L425" s="10" t="str">
        <f aca="false">HYPERLINK("https://docs.sbng.si/link/"&amp;K425,"odpri")</f>
        <v>odpri</v>
      </c>
    </row>
    <row r="426" customFormat="false" ht="15" hidden="false" customHeight="false" outlineLevel="0" collapsed="false">
      <c r="A426" s="6" t="n">
        <v>425</v>
      </c>
      <c r="B426" s="6" t="s">
        <v>536</v>
      </c>
      <c r="C426" s="4" t="s">
        <v>537</v>
      </c>
      <c r="D426" s="4" t="s">
        <v>542</v>
      </c>
      <c r="E426" s="4"/>
      <c r="F426" s="4" t="s">
        <v>546</v>
      </c>
      <c r="G426" s="4" t="s">
        <v>504</v>
      </c>
      <c r="H426" s="7" t="s">
        <v>145</v>
      </c>
      <c r="I426" s="8" t="n">
        <v>46185</v>
      </c>
      <c r="J426" s="9" t="n">
        <f aca="false">IF(I426="","",ROUND((Povzetek!$C$3-I426)/365.25,1))</f>
        <v>0.3</v>
      </c>
      <c r="K426" s="6" t="n">
        <v>255</v>
      </c>
      <c r="L426" s="10" t="str">
        <f aca="false">HYPERLINK("https://docs.sbng.si/link/"&amp;K426,"odpri")</f>
        <v>odpri</v>
      </c>
    </row>
    <row r="427" customFormat="false" ht="15" hidden="false" customHeight="false" outlineLevel="0" collapsed="false">
      <c r="A427" s="6" t="n">
        <v>426</v>
      </c>
      <c r="B427" s="6" t="s">
        <v>536</v>
      </c>
      <c r="C427" s="4" t="s">
        <v>537</v>
      </c>
      <c r="D427" s="4" t="s">
        <v>542</v>
      </c>
      <c r="E427" s="4"/>
      <c r="F427" s="4" t="s">
        <v>547</v>
      </c>
      <c r="G427" s="4" t="s">
        <v>504</v>
      </c>
      <c r="H427" s="7" t="s">
        <v>145</v>
      </c>
      <c r="I427" s="8" t="n">
        <v>46045</v>
      </c>
      <c r="J427" s="9" t="n">
        <f aca="false">IF(I427="","",ROUND((Povzetek!$C$3-I427)/365.25,1))</f>
        <v>0.7</v>
      </c>
      <c r="K427" s="6" t="n">
        <v>257</v>
      </c>
      <c r="L427" s="10" t="str">
        <f aca="false">HYPERLINK("https://docs.sbng.si/link/"&amp;K427,"odpri")</f>
        <v>odpri</v>
      </c>
    </row>
    <row r="428" customFormat="false" ht="15" hidden="false" customHeight="false" outlineLevel="0" collapsed="false">
      <c r="A428" s="6" t="n">
        <v>427</v>
      </c>
      <c r="B428" s="6" t="s">
        <v>536</v>
      </c>
      <c r="C428" s="4" t="s">
        <v>537</v>
      </c>
      <c r="D428" s="4" t="s">
        <v>542</v>
      </c>
      <c r="E428" s="4"/>
      <c r="F428" s="4" t="s">
        <v>548</v>
      </c>
      <c r="G428" s="4" t="s">
        <v>504</v>
      </c>
      <c r="H428" s="7" t="s">
        <v>145</v>
      </c>
      <c r="I428" s="8" t="n">
        <v>46058</v>
      </c>
      <c r="J428" s="9" t="n">
        <f aca="false">IF(I428="","",ROUND((Povzetek!$C$3-I428)/365.25,1))</f>
        <v>0.6</v>
      </c>
      <c r="K428" s="6" t="n">
        <v>321</v>
      </c>
      <c r="L428" s="10" t="str">
        <f aca="false">HYPERLINK("https://docs.sbng.si/link/"&amp;K428,"odpri")</f>
        <v>odpri</v>
      </c>
    </row>
    <row r="429" customFormat="false" ht="15" hidden="false" customHeight="false" outlineLevel="0" collapsed="false">
      <c r="A429" s="6" t="n">
        <v>428</v>
      </c>
      <c r="B429" s="6" t="s">
        <v>536</v>
      </c>
      <c r="C429" s="4" t="s">
        <v>537</v>
      </c>
      <c r="D429" s="4" t="s">
        <v>542</v>
      </c>
      <c r="E429" s="4"/>
      <c r="F429" s="4" t="s">
        <v>549</v>
      </c>
      <c r="G429" s="4" t="s">
        <v>504</v>
      </c>
      <c r="H429" s="7" t="s">
        <v>145</v>
      </c>
      <c r="I429" s="8" t="n">
        <v>46244</v>
      </c>
      <c r="J429" s="9" t="n">
        <f aca="false">IF(I429="","",ROUND((Povzetek!$C$3-I429)/365.25,1))</f>
        <v>0.1</v>
      </c>
      <c r="K429" s="6" t="n">
        <v>265</v>
      </c>
      <c r="L429" s="10" t="str">
        <f aca="false">HYPERLINK("https://docs.sbng.si/link/"&amp;K429,"odpri")</f>
        <v>odpri</v>
      </c>
    </row>
    <row r="430" customFormat="false" ht="15" hidden="false" customHeight="false" outlineLevel="0" collapsed="false">
      <c r="A430" s="6" t="n">
        <v>429</v>
      </c>
      <c r="B430" s="6" t="s">
        <v>536</v>
      </c>
      <c r="C430" s="4" t="s">
        <v>537</v>
      </c>
      <c r="D430" s="4" t="s">
        <v>542</v>
      </c>
      <c r="E430" s="4"/>
      <c r="F430" s="4" t="s">
        <v>550</v>
      </c>
      <c r="G430" s="4" t="s">
        <v>504</v>
      </c>
      <c r="H430" s="7" t="s">
        <v>145</v>
      </c>
      <c r="I430" s="8" t="n">
        <v>46163</v>
      </c>
      <c r="J430" s="9" t="n">
        <f aca="false">IF(I430="","",ROUND((Povzetek!$C$3-I430)/365.25,1))</f>
        <v>0.3</v>
      </c>
      <c r="K430" s="6" t="n">
        <v>325</v>
      </c>
      <c r="L430" s="10" t="str">
        <f aca="false">HYPERLINK("https://docs.sbng.si/link/"&amp;K430,"odpri")</f>
        <v>odpri</v>
      </c>
    </row>
    <row r="431" customFormat="false" ht="15" hidden="false" customHeight="false" outlineLevel="0" collapsed="false">
      <c r="A431" s="6" t="n">
        <v>430</v>
      </c>
      <c r="B431" s="6" t="s">
        <v>536</v>
      </c>
      <c r="C431" s="4" t="s">
        <v>537</v>
      </c>
      <c r="D431" s="4" t="s">
        <v>542</v>
      </c>
      <c r="E431" s="4"/>
      <c r="F431" s="4" t="s">
        <v>551</v>
      </c>
      <c r="G431" s="4" t="s">
        <v>504</v>
      </c>
      <c r="H431" s="7" t="s">
        <v>145</v>
      </c>
      <c r="I431" s="8" t="n">
        <v>45922</v>
      </c>
      <c r="J431" s="9" t="n">
        <f aca="false">IF(I431="","",ROUND((Povzetek!$C$3-I431)/365.25,1))</f>
        <v>1</v>
      </c>
      <c r="K431" s="6" t="n">
        <v>327</v>
      </c>
      <c r="L431" s="10" t="str">
        <f aca="false">HYPERLINK("https://docs.sbng.si/link/"&amp;K431,"odpri")</f>
        <v>odpri</v>
      </c>
    </row>
    <row r="432" customFormat="false" ht="15" hidden="false" customHeight="false" outlineLevel="0" collapsed="false">
      <c r="A432" s="6" t="n">
        <v>431</v>
      </c>
      <c r="B432" s="6" t="s">
        <v>536</v>
      </c>
      <c r="C432" s="4" t="s">
        <v>537</v>
      </c>
      <c r="D432" s="4" t="s">
        <v>542</v>
      </c>
      <c r="E432" s="4"/>
      <c r="F432" s="4" t="s">
        <v>552</v>
      </c>
      <c r="G432" s="4" t="s">
        <v>504</v>
      </c>
      <c r="H432" s="7" t="s">
        <v>145</v>
      </c>
      <c r="I432" s="8" t="n">
        <v>45922</v>
      </c>
      <c r="J432" s="9" t="n">
        <f aca="false">IF(I432="","",ROUND((Povzetek!$C$3-I432)/365.25,1))</f>
        <v>1</v>
      </c>
      <c r="K432" s="6" t="n">
        <v>329</v>
      </c>
      <c r="L432" s="10" t="str">
        <f aca="false">HYPERLINK("https://docs.sbng.si/link/"&amp;K432,"odpri")</f>
        <v>odpri</v>
      </c>
    </row>
    <row r="433" customFormat="false" ht="15" hidden="false" customHeight="false" outlineLevel="0" collapsed="false">
      <c r="A433" s="6" t="n">
        <v>432</v>
      </c>
      <c r="B433" s="6" t="s">
        <v>536</v>
      </c>
      <c r="C433" s="4" t="s">
        <v>537</v>
      </c>
      <c r="D433" s="4" t="s">
        <v>542</v>
      </c>
      <c r="E433" s="4"/>
      <c r="F433" s="4" t="s">
        <v>553</v>
      </c>
      <c r="G433" s="4" t="s">
        <v>504</v>
      </c>
      <c r="H433" s="7" t="s">
        <v>145</v>
      </c>
      <c r="I433" s="8" t="n">
        <v>45922</v>
      </c>
      <c r="J433" s="9" t="n">
        <f aca="false">IF(I433="","",ROUND((Povzetek!$C$3-I433)/365.25,1))</f>
        <v>1</v>
      </c>
      <c r="K433" s="6" t="n">
        <v>455</v>
      </c>
      <c r="L433" s="10" t="str">
        <f aca="false">HYPERLINK("https://docs.sbng.si/link/"&amp;K433,"odpri")</f>
        <v>odpri</v>
      </c>
    </row>
    <row r="434" customFormat="false" ht="15" hidden="false" customHeight="false" outlineLevel="0" collapsed="false">
      <c r="A434" s="6" t="n">
        <v>433</v>
      </c>
      <c r="B434" s="6" t="s">
        <v>536</v>
      </c>
      <c r="C434" s="4" t="s">
        <v>537</v>
      </c>
      <c r="D434" s="4" t="s">
        <v>542</v>
      </c>
      <c r="E434" s="4"/>
      <c r="F434" s="4" t="s">
        <v>554</v>
      </c>
      <c r="G434" s="4" t="s">
        <v>504</v>
      </c>
      <c r="H434" s="7" t="s">
        <v>145</v>
      </c>
      <c r="I434" s="8" t="n">
        <v>45483</v>
      </c>
      <c r="J434" s="9" t="n">
        <f aca="false">IF(I434="","",ROUND((Povzetek!$C$3-I434)/365.25,1))</f>
        <v>2.2</v>
      </c>
      <c r="K434" s="6" t="n">
        <v>331</v>
      </c>
      <c r="L434" s="10" t="str">
        <f aca="false">HYPERLINK("https://docs.sbng.si/link/"&amp;K434,"odpri")</f>
        <v>odpri</v>
      </c>
    </row>
    <row r="435" customFormat="false" ht="15" hidden="false" customHeight="false" outlineLevel="0" collapsed="false">
      <c r="A435" s="6" t="n">
        <v>434</v>
      </c>
      <c r="B435" s="6" t="s">
        <v>536</v>
      </c>
      <c r="C435" s="4" t="s">
        <v>537</v>
      </c>
      <c r="D435" s="4" t="s">
        <v>542</v>
      </c>
      <c r="E435" s="4"/>
      <c r="F435" s="4" t="s">
        <v>555</v>
      </c>
      <c r="G435" s="4" t="s">
        <v>504</v>
      </c>
      <c r="H435" s="7" t="s">
        <v>145</v>
      </c>
      <c r="I435" s="8" t="n">
        <v>46122</v>
      </c>
      <c r="J435" s="9" t="n">
        <f aca="false">IF(I435="","",ROUND((Povzetek!$C$3-I435)/365.25,1))</f>
        <v>0.4</v>
      </c>
      <c r="K435" s="6" t="n">
        <v>333</v>
      </c>
      <c r="L435" s="10" t="str">
        <f aca="false">HYPERLINK("https://docs.sbng.si/link/"&amp;K435,"odpri")</f>
        <v>odpri</v>
      </c>
    </row>
    <row r="436" customFormat="false" ht="15" hidden="false" customHeight="false" outlineLevel="0" collapsed="false">
      <c r="A436" s="6" t="n">
        <v>435</v>
      </c>
      <c r="B436" s="6" t="s">
        <v>536</v>
      </c>
      <c r="C436" s="4" t="s">
        <v>537</v>
      </c>
      <c r="D436" s="4" t="s">
        <v>542</v>
      </c>
      <c r="E436" s="4"/>
      <c r="F436" s="4" t="s">
        <v>556</v>
      </c>
      <c r="G436" s="4" t="s">
        <v>504</v>
      </c>
      <c r="H436" s="7" t="s">
        <v>145</v>
      </c>
      <c r="I436" s="8" t="n">
        <v>45982</v>
      </c>
      <c r="J436" s="9" t="n">
        <f aca="false">IF(I436="","",ROUND((Povzetek!$C$3-I436)/365.25,1))</f>
        <v>0.8</v>
      </c>
      <c r="K436" s="6" t="n">
        <v>397</v>
      </c>
      <c r="L436" s="10" t="str">
        <f aca="false">HYPERLINK("https://docs.sbng.si/link/"&amp;K436,"odpri")</f>
        <v>odpri</v>
      </c>
    </row>
    <row r="437" customFormat="false" ht="15" hidden="false" customHeight="false" outlineLevel="0" collapsed="false">
      <c r="A437" s="6" t="n">
        <v>436</v>
      </c>
      <c r="B437" s="6" t="s">
        <v>536</v>
      </c>
      <c r="C437" s="4" t="s">
        <v>537</v>
      </c>
      <c r="D437" s="4" t="s">
        <v>542</v>
      </c>
      <c r="E437" s="4"/>
      <c r="F437" s="4" t="s">
        <v>557</v>
      </c>
      <c r="G437" s="4" t="s">
        <v>504</v>
      </c>
      <c r="H437" s="7" t="s">
        <v>145</v>
      </c>
      <c r="I437" s="8" t="n">
        <v>46163</v>
      </c>
      <c r="J437" s="9" t="n">
        <f aca="false">IF(I437="","",ROUND((Povzetek!$C$3-I437)/365.25,1))</f>
        <v>0.3</v>
      </c>
      <c r="K437" s="6" t="n">
        <v>451</v>
      </c>
      <c r="L437" s="10" t="str">
        <f aca="false">HYPERLINK("https://docs.sbng.si/link/"&amp;K437,"odpri")</f>
        <v>odpri</v>
      </c>
    </row>
    <row r="438" customFormat="false" ht="15" hidden="false" customHeight="false" outlineLevel="0" collapsed="false">
      <c r="A438" s="6" t="n">
        <v>437</v>
      </c>
      <c r="B438" s="6" t="s">
        <v>536</v>
      </c>
      <c r="C438" s="4" t="s">
        <v>537</v>
      </c>
      <c r="D438" s="4" t="s">
        <v>542</v>
      </c>
      <c r="E438" s="4"/>
      <c r="F438" s="4" t="s">
        <v>558</v>
      </c>
      <c r="G438" s="4" t="s">
        <v>504</v>
      </c>
      <c r="H438" s="7" t="s">
        <v>145</v>
      </c>
      <c r="I438" s="8" t="n">
        <v>46217</v>
      </c>
      <c r="J438" s="9" t="n">
        <f aca="false">IF(I438="","",ROUND((Povzetek!$C$3-I438)/365.25,1))</f>
        <v>0.2</v>
      </c>
      <c r="K438" s="6" t="n">
        <v>1027</v>
      </c>
      <c r="L438" s="10" t="str">
        <f aca="false">HYPERLINK("https://docs.sbng.si/link/"&amp;K438,"odpri")</f>
        <v>odpri</v>
      </c>
    </row>
    <row r="439" customFormat="false" ht="15" hidden="false" customHeight="false" outlineLevel="0" collapsed="false">
      <c r="A439" s="6" t="n">
        <v>438</v>
      </c>
      <c r="B439" s="6" t="s">
        <v>536</v>
      </c>
      <c r="C439" s="4" t="s">
        <v>537</v>
      </c>
      <c r="D439" s="4" t="s">
        <v>542</v>
      </c>
      <c r="E439" s="4"/>
      <c r="F439" s="4" t="s">
        <v>559</v>
      </c>
      <c r="G439" s="4" t="s">
        <v>504</v>
      </c>
      <c r="H439" s="7" t="s">
        <v>145</v>
      </c>
      <c r="I439" s="8" t="n">
        <v>45370</v>
      </c>
      <c r="J439" s="9" t="n">
        <f aca="false">IF(I439="","",ROUND((Povzetek!$C$3-I439)/365.25,1))</f>
        <v>2.5</v>
      </c>
      <c r="K439" s="6" t="n">
        <v>453</v>
      </c>
      <c r="L439" s="10" t="str">
        <f aca="false">HYPERLINK("https://docs.sbng.si/link/"&amp;K439,"odpri")</f>
        <v>odpri</v>
      </c>
    </row>
    <row r="440" customFormat="false" ht="15" hidden="false" customHeight="false" outlineLevel="0" collapsed="false">
      <c r="A440" s="6" t="n">
        <v>439</v>
      </c>
      <c r="B440" s="6" t="s">
        <v>536</v>
      </c>
      <c r="C440" s="4" t="s">
        <v>537</v>
      </c>
      <c r="D440" s="4" t="s">
        <v>542</v>
      </c>
      <c r="E440" s="4"/>
      <c r="F440" s="4" t="s">
        <v>560</v>
      </c>
      <c r="G440" s="4" t="s">
        <v>504</v>
      </c>
      <c r="H440" s="7" t="s">
        <v>145</v>
      </c>
      <c r="I440" s="8" t="n">
        <v>46182</v>
      </c>
      <c r="J440" s="9" t="n">
        <f aca="false">IF(I440="","",ROUND((Povzetek!$C$3-I440)/365.25,1))</f>
        <v>0.3</v>
      </c>
      <c r="K440" s="6" t="n">
        <v>1377</v>
      </c>
      <c r="L440" s="10" t="str">
        <f aca="false">HYPERLINK("https://docs.sbng.si/link/"&amp;K440,"odpri")</f>
        <v>odpri</v>
      </c>
    </row>
    <row r="441" customFormat="false" ht="15" hidden="false" customHeight="false" outlineLevel="0" collapsed="false">
      <c r="A441" s="6" t="n">
        <v>440</v>
      </c>
      <c r="B441" s="6" t="s">
        <v>536</v>
      </c>
      <c r="C441" s="4" t="s">
        <v>537</v>
      </c>
      <c r="D441" s="4" t="s">
        <v>561</v>
      </c>
      <c r="E441" s="4"/>
      <c r="F441" s="4" t="s">
        <v>562</v>
      </c>
      <c r="G441" s="4" t="s">
        <v>504</v>
      </c>
      <c r="H441" s="7" t="s">
        <v>145</v>
      </c>
      <c r="I441" s="8" t="n">
        <v>46184</v>
      </c>
      <c r="J441" s="9" t="n">
        <f aca="false">IF(I441="","",ROUND((Povzetek!$C$3-I441)/365.25,1))</f>
        <v>0.3</v>
      </c>
      <c r="K441" s="6" t="n">
        <v>335</v>
      </c>
      <c r="L441" s="10" t="str">
        <f aca="false">HYPERLINK("https://docs.sbng.si/link/"&amp;K441,"odpri")</f>
        <v>odpri</v>
      </c>
    </row>
    <row r="442" customFormat="false" ht="15" hidden="false" customHeight="false" outlineLevel="0" collapsed="false">
      <c r="A442" s="6" t="n">
        <v>441</v>
      </c>
      <c r="B442" s="6" t="s">
        <v>536</v>
      </c>
      <c r="C442" s="4" t="s">
        <v>537</v>
      </c>
      <c r="D442" s="4" t="s">
        <v>561</v>
      </c>
      <c r="E442" s="4"/>
      <c r="F442" s="4" t="s">
        <v>323</v>
      </c>
      <c r="G442" s="4" t="s">
        <v>504</v>
      </c>
      <c r="H442" s="7" t="s">
        <v>145</v>
      </c>
      <c r="I442" s="8" t="n">
        <v>46190</v>
      </c>
      <c r="J442" s="9" t="n">
        <f aca="false">IF(I442="","",ROUND((Povzetek!$C$3-I442)/365.25,1))</f>
        <v>0.3</v>
      </c>
      <c r="K442" s="6" t="n">
        <v>353</v>
      </c>
      <c r="L442" s="10" t="str">
        <f aca="false">HYPERLINK("https://docs.sbng.si/link/"&amp;K442,"odpri")</f>
        <v>odpri</v>
      </c>
    </row>
    <row r="443" customFormat="false" ht="15" hidden="false" customHeight="false" outlineLevel="0" collapsed="false">
      <c r="A443" s="6" t="n">
        <v>442</v>
      </c>
      <c r="B443" s="6" t="s">
        <v>536</v>
      </c>
      <c r="C443" s="4" t="s">
        <v>537</v>
      </c>
      <c r="D443" s="4" t="s">
        <v>561</v>
      </c>
      <c r="E443" s="4"/>
      <c r="F443" s="4" t="s">
        <v>563</v>
      </c>
      <c r="G443" s="4" t="s">
        <v>504</v>
      </c>
      <c r="H443" s="7" t="s">
        <v>145</v>
      </c>
      <c r="I443" s="8" t="n">
        <v>45719</v>
      </c>
      <c r="J443" s="9" t="n">
        <f aca="false">IF(I443="","",ROUND((Povzetek!$C$3-I443)/365.25,1))</f>
        <v>1.6</v>
      </c>
      <c r="K443" s="6" t="n">
        <v>387</v>
      </c>
      <c r="L443" s="10" t="str">
        <f aca="false">HYPERLINK("https://docs.sbng.si/link/"&amp;K443,"odpri")</f>
        <v>odpri</v>
      </c>
    </row>
    <row r="444" customFormat="false" ht="15" hidden="false" customHeight="false" outlineLevel="0" collapsed="false">
      <c r="A444" s="6" t="n">
        <v>443</v>
      </c>
      <c r="B444" s="6" t="s">
        <v>536</v>
      </c>
      <c r="C444" s="4" t="s">
        <v>537</v>
      </c>
      <c r="D444" s="4" t="s">
        <v>561</v>
      </c>
      <c r="E444" s="4"/>
      <c r="F444" s="4" t="s">
        <v>564</v>
      </c>
      <c r="G444" s="4" t="s">
        <v>504</v>
      </c>
      <c r="H444" s="7" t="s">
        <v>145</v>
      </c>
      <c r="I444" s="8" t="n">
        <v>45719</v>
      </c>
      <c r="J444" s="9" t="n">
        <f aca="false">IF(I444="","",ROUND((Povzetek!$C$3-I444)/365.25,1))</f>
        <v>1.6</v>
      </c>
      <c r="K444" s="6" t="n">
        <v>389</v>
      </c>
      <c r="L444" s="10" t="str">
        <f aca="false">HYPERLINK("https://docs.sbng.si/link/"&amp;K444,"odpri")</f>
        <v>odpri</v>
      </c>
    </row>
    <row r="445" customFormat="false" ht="15" hidden="false" customHeight="false" outlineLevel="0" collapsed="false">
      <c r="A445" s="6" t="n">
        <v>444</v>
      </c>
      <c r="B445" s="6" t="s">
        <v>536</v>
      </c>
      <c r="C445" s="4" t="s">
        <v>537</v>
      </c>
      <c r="D445" s="4" t="s">
        <v>561</v>
      </c>
      <c r="E445" s="4"/>
      <c r="F445" s="4" t="s">
        <v>565</v>
      </c>
      <c r="G445" s="4" t="s">
        <v>504</v>
      </c>
      <c r="H445" s="7" t="s">
        <v>145</v>
      </c>
      <c r="I445" s="8" t="n">
        <v>45719</v>
      </c>
      <c r="J445" s="9" t="n">
        <f aca="false">IF(I445="","",ROUND((Povzetek!$C$3-I445)/365.25,1))</f>
        <v>1.6</v>
      </c>
      <c r="K445" s="6" t="n">
        <v>391</v>
      </c>
      <c r="L445" s="10" t="str">
        <f aca="false">HYPERLINK("https://docs.sbng.si/link/"&amp;K445,"odpri")</f>
        <v>odpri</v>
      </c>
    </row>
    <row r="446" customFormat="false" ht="15" hidden="false" customHeight="false" outlineLevel="0" collapsed="false">
      <c r="A446" s="6" t="n">
        <v>445</v>
      </c>
      <c r="B446" s="6" t="s">
        <v>536</v>
      </c>
      <c r="C446" s="4" t="s">
        <v>537</v>
      </c>
      <c r="D446" s="4" t="s">
        <v>561</v>
      </c>
      <c r="E446" s="4"/>
      <c r="F446" s="4" t="s">
        <v>416</v>
      </c>
      <c r="G446" s="4" t="s">
        <v>504</v>
      </c>
      <c r="H446" s="7" t="s">
        <v>145</v>
      </c>
      <c r="I446" s="8" t="n">
        <v>45719</v>
      </c>
      <c r="J446" s="9" t="n">
        <f aca="false">IF(I446="","",ROUND((Povzetek!$C$3-I446)/365.25,1))</f>
        <v>1.6</v>
      </c>
      <c r="K446" s="6" t="n">
        <v>1791</v>
      </c>
      <c r="L446" s="10" t="str">
        <f aca="false">HYPERLINK("https://docs.sbng.si/link/"&amp;K446,"odpri")</f>
        <v>odpri</v>
      </c>
    </row>
    <row r="447" customFormat="false" ht="15" hidden="false" customHeight="false" outlineLevel="0" collapsed="false">
      <c r="A447" s="6" t="n">
        <v>446</v>
      </c>
      <c r="B447" s="6" t="s">
        <v>536</v>
      </c>
      <c r="C447" s="4" t="s">
        <v>537</v>
      </c>
      <c r="D447" s="4" t="s">
        <v>561</v>
      </c>
      <c r="E447" s="4"/>
      <c r="F447" s="4" t="s">
        <v>321</v>
      </c>
      <c r="G447" s="4" t="s">
        <v>504</v>
      </c>
      <c r="H447" s="7" t="s">
        <v>145</v>
      </c>
      <c r="I447" s="8" t="n">
        <v>46206</v>
      </c>
      <c r="J447" s="9" t="n">
        <f aca="false">IF(I447="","",ROUND((Povzetek!$C$3-I447)/365.25,1))</f>
        <v>0.2</v>
      </c>
      <c r="K447" s="6" t="n">
        <v>2041</v>
      </c>
      <c r="L447" s="10" t="str">
        <f aca="false">HYPERLINK("https://docs.sbng.si/link/"&amp;K447,"odpri")</f>
        <v>odpri</v>
      </c>
    </row>
    <row r="448" customFormat="false" ht="15" hidden="false" customHeight="false" outlineLevel="0" collapsed="false">
      <c r="A448" s="6" t="n">
        <v>447</v>
      </c>
      <c r="B448" s="6" t="s">
        <v>536</v>
      </c>
      <c r="C448" s="4" t="s">
        <v>537</v>
      </c>
      <c r="D448" s="4" t="s">
        <v>561</v>
      </c>
      <c r="E448" s="4"/>
      <c r="F448" s="4" t="s">
        <v>541</v>
      </c>
      <c r="G448" s="4" t="s">
        <v>504</v>
      </c>
      <c r="H448" s="7" t="s">
        <v>145</v>
      </c>
      <c r="I448" s="8" t="n">
        <v>45719</v>
      </c>
      <c r="J448" s="9" t="n">
        <f aca="false">IF(I448="","",ROUND((Povzetek!$C$3-I448)/365.25,1))</f>
        <v>1.6</v>
      </c>
      <c r="K448" s="6" t="n">
        <v>393</v>
      </c>
      <c r="L448" s="10" t="str">
        <f aca="false">HYPERLINK("https://docs.sbng.si/link/"&amp;K448,"odpri")</f>
        <v>odpri</v>
      </c>
    </row>
  </sheetData>
  <autoFilter ref="A1:L448"/>
  <dataValidations count="1">
    <dataValidation allowBlank="false" error="Izberite: Da, Po potrebi ali Ne" errorStyle="stop" operator="between" showDropDown="false" showErrorMessage="false" showInputMessage="false" sqref="H2:H448" type="list">
      <formula1>"Da,Po potrebi,Ne"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76"/>
    <col collapsed="false" customWidth="true" hidden="false" outlineLevel="0" max="4" min="4" style="0" width="16"/>
    <col collapsed="false" customWidth="true" hidden="false" outlineLevel="0" max="6" min="5" style="0" width="22"/>
    <col collapsed="false" customWidth="true" hidden="false" outlineLevel="0" max="7" min="7" style="0" width="11"/>
  </cols>
  <sheetData>
    <row r="1" customFormat="false" ht="17.35" hidden="false" customHeight="false" outlineLevel="0" collapsed="false">
      <c r="A1" s="1" t="s">
        <v>566</v>
      </c>
    </row>
    <row r="3" customFormat="false" ht="15" hidden="false" customHeight="false" outlineLevel="0" collapsed="false">
      <c r="A3" s="11" t="s">
        <v>567</v>
      </c>
      <c r="C3" s="12" t="n">
        <v>46286</v>
      </c>
      <c r="D3" s="2" t="s">
        <v>568</v>
      </c>
    </row>
    <row r="4" customFormat="false" ht="15" hidden="false" customHeight="false" outlineLevel="0" collapsed="false">
      <c r="A4" s="11" t="s">
        <v>569</v>
      </c>
      <c r="C4" s="13" t="n">
        <v>2</v>
      </c>
    </row>
    <row r="5" customFormat="false" ht="15" hidden="false" customHeight="false" outlineLevel="0" collapsed="false">
      <c r="A5" s="14" t="s">
        <v>570</v>
      </c>
    </row>
    <row r="6" customFormat="false" ht="30" hidden="false" customHeight="true" outlineLevel="0" collapsed="false">
      <c r="A6" s="5" t="s">
        <v>571</v>
      </c>
      <c r="B6" s="5" t="s">
        <v>572</v>
      </c>
      <c r="C6" s="5"/>
      <c r="D6" s="5" t="s">
        <v>573</v>
      </c>
      <c r="E6" s="5" t="s">
        <v>574</v>
      </c>
      <c r="F6" s="5" t="str">
        <f aca="false">"Starejši od "&amp;$C$4&amp;" let"</f>
        <v>Starejši od 2 let</v>
      </c>
      <c r="G6" s="5" t="s">
        <v>575</v>
      </c>
    </row>
    <row r="7" customFormat="false" ht="15" hidden="false" customHeight="false" outlineLevel="0" collapsed="false">
      <c r="A7" s="15" t="s">
        <v>38</v>
      </c>
      <c r="B7" s="16" t="s">
        <v>576</v>
      </c>
      <c r="C7" s="16"/>
      <c r="D7" s="15" t="n">
        <f aca="false">COUNTIF(Popis!$B$2:$B$448,$A7)</f>
        <v>193</v>
      </c>
      <c r="E7" s="15" t="n">
        <f aca="false">COUNTIFS(Popis!$B$2:$B$448,$A7,Popis!$I$2:$I$448,"&gt;"&amp;EDATE($C$3,-12))</f>
        <v>31</v>
      </c>
      <c r="F7" s="15" t="n">
        <f aca="false">COUNTIFS(Popis!$B$2:$B$448,$A7,Popis!$I$2:$I$448,"&lt;"&amp;EDATE($C$3,-12*$C$4))</f>
        <v>64</v>
      </c>
      <c r="G7" s="15" t="n">
        <f aca="false">COUNTIF($A$18:$A$65,$A7)</f>
        <v>4</v>
      </c>
    </row>
    <row r="8" customFormat="false" ht="15" hidden="false" customHeight="false" outlineLevel="0" collapsed="false">
      <c r="A8" s="15" t="s">
        <v>252</v>
      </c>
      <c r="B8" s="16" t="s">
        <v>577</v>
      </c>
      <c r="C8" s="16"/>
      <c r="D8" s="15" t="n">
        <f aca="false">COUNTIF(Popis!$B$2:$B$448,$A8)</f>
        <v>109</v>
      </c>
      <c r="E8" s="15" t="n">
        <f aca="false">COUNTIFS(Popis!$B$2:$B$448,$A8,Popis!$I$2:$I$448,"&gt;"&amp;EDATE($C$3,-12))</f>
        <v>43</v>
      </c>
      <c r="F8" s="15" t="n">
        <f aca="false">COUNTIFS(Popis!$B$2:$B$448,$A8,Popis!$I$2:$I$448,"&lt;"&amp;EDATE($C$3,-12*$C$4))</f>
        <v>46</v>
      </c>
      <c r="G8" s="15" t="n">
        <f aca="false">COUNTIF($A$18:$A$65,$A8)</f>
        <v>12</v>
      </c>
    </row>
    <row r="9" customFormat="false" ht="15" hidden="false" customHeight="false" outlineLevel="0" collapsed="false">
      <c r="A9" s="15" t="s">
        <v>384</v>
      </c>
      <c r="B9" s="16" t="s">
        <v>578</v>
      </c>
      <c r="C9" s="16"/>
      <c r="D9" s="15" t="n">
        <f aca="false">COUNTIF(Popis!$B$2:$B$448,$A9)</f>
        <v>39</v>
      </c>
      <c r="E9" s="15" t="n">
        <f aca="false">COUNTIFS(Popis!$B$2:$B$448,$A9,Popis!$I$2:$I$448,"&gt;"&amp;EDATE($C$3,-12))</f>
        <v>8</v>
      </c>
      <c r="F9" s="15" t="n">
        <f aca="false">COUNTIFS(Popis!$B$2:$B$448,$A9,Popis!$I$2:$I$448,"&lt;"&amp;EDATE($C$3,-12*$C$4))</f>
        <v>26</v>
      </c>
      <c r="G9" s="15" t="n">
        <f aca="false">COUNTIF($A$18:$A$65,$A9)</f>
        <v>3</v>
      </c>
    </row>
    <row r="10" customFormat="false" ht="15" hidden="false" customHeight="false" outlineLevel="0" collapsed="false">
      <c r="A10" s="15" t="s">
        <v>430</v>
      </c>
      <c r="B10" s="16" t="s">
        <v>579</v>
      </c>
      <c r="C10" s="16"/>
      <c r="D10" s="15" t="n">
        <f aca="false">COUNTIF(Popis!$B$2:$B$448,$A10)</f>
        <v>50</v>
      </c>
      <c r="E10" s="15" t="n">
        <f aca="false">COUNTIFS(Popis!$B$2:$B$448,$A10,Popis!$I$2:$I$448,"&gt;"&amp;EDATE($C$3,-12))</f>
        <v>34</v>
      </c>
      <c r="F10" s="15" t="n">
        <f aca="false">COUNTIFS(Popis!$B$2:$B$448,$A10,Popis!$I$2:$I$448,"&lt;"&amp;EDATE($C$3,-12*$C$4))</f>
        <v>10</v>
      </c>
      <c r="G10" s="15" t="n">
        <f aca="false">COUNTIF($A$18:$A$65,$A10)</f>
        <v>12</v>
      </c>
    </row>
    <row r="11" customFormat="false" ht="15" hidden="false" customHeight="false" outlineLevel="0" collapsed="false">
      <c r="A11" s="15" t="s">
        <v>495</v>
      </c>
      <c r="B11" s="16" t="s">
        <v>580</v>
      </c>
      <c r="C11" s="16"/>
      <c r="D11" s="15" t="n">
        <f aca="false">COUNTIF(Popis!$B$2:$B$448,$A11)</f>
        <v>21</v>
      </c>
      <c r="E11" s="15" t="n">
        <f aca="false">COUNTIFS(Popis!$B$2:$B$448,$A11,Popis!$I$2:$I$448,"&gt;"&amp;EDATE($C$3,-12))</f>
        <v>11</v>
      </c>
      <c r="F11" s="15" t="n">
        <f aca="false">COUNTIFS(Popis!$B$2:$B$448,$A11,Popis!$I$2:$I$448,"&lt;"&amp;EDATE($C$3,-12*$C$4))</f>
        <v>9</v>
      </c>
      <c r="G11" s="15" t="n">
        <f aca="false">COUNTIF($A$18:$A$65,$A11)</f>
        <v>8</v>
      </c>
    </row>
    <row r="12" customFormat="false" ht="15" hidden="false" customHeight="false" outlineLevel="0" collapsed="false">
      <c r="A12" s="15" t="s">
        <v>528</v>
      </c>
      <c r="B12" s="16" t="s">
        <v>581</v>
      </c>
      <c r="C12" s="16"/>
      <c r="D12" s="15" t="n">
        <f aca="false">COUNTIF(Popis!$B$2:$B$448,$A12)</f>
        <v>6</v>
      </c>
      <c r="E12" s="15" t="n">
        <f aca="false">COUNTIFS(Popis!$B$2:$B$448,$A12,Popis!$I$2:$I$448,"&gt;"&amp;EDATE($C$3,-12))</f>
        <v>1</v>
      </c>
      <c r="F12" s="15" t="n">
        <f aca="false">COUNTIFS(Popis!$B$2:$B$448,$A12,Popis!$I$2:$I$448,"&lt;"&amp;EDATE($C$3,-12*$C$4))</f>
        <v>5</v>
      </c>
      <c r="G12" s="15" t="n">
        <f aca="false">COUNTIF($A$18:$A$65,$A12)</f>
        <v>6</v>
      </c>
    </row>
    <row r="13" customFormat="false" ht="15" hidden="false" customHeight="false" outlineLevel="0" collapsed="false">
      <c r="A13" s="15" t="s">
        <v>536</v>
      </c>
      <c r="B13" s="16" t="s">
        <v>582</v>
      </c>
      <c r="C13" s="16"/>
      <c r="D13" s="15" t="n">
        <f aca="false">COUNTIF(Popis!$B$2:$B$448,$A13)</f>
        <v>29</v>
      </c>
      <c r="E13" s="15" t="n">
        <f aca="false">COUNTIFS(Popis!$B$2:$B$448,$A13,Popis!$I$2:$I$448,"&gt;"&amp;EDATE($C$3,-12))</f>
        <v>21</v>
      </c>
      <c r="F13" s="15" t="n">
        <f aca="false">COUNTIFS(Popis!$B$2:$B$448,$A13,Popis!$I$2:$I$448,"&lt;"&amp;EDATE($C$3,-12*$C$4))</f>
        <v>2</v>
      </c>
      <c r="G13" s="15" t="n">
        <f aca="false">COUNTIF($A$18:$A$65,$A13)</f>
        <v>3</v>
      </c>
    </row>
    <row r="14" customFormat="false" ht="15" hidden="false" customHeight="false" outlineLevel="0" collapsed="false">
      <c r="A14" s="17" t="s">
        <v>583</v>
      </c>
      <c r="B14" s="18"/>
      <c r="C14" s="18"/>
      <c r="D14" s="17" t="n">
        <f aca="false">SUM(D7:D13)</f>
        <v>447</v>
      </c>
      <c r="E14" s="17" t="n">
        <f aca="false">SUM(E7:E13)</f>
        <v>149</v>
      </c>
      <c r="F14" s="17" t="n">
        <f aca="false">SUM(F7:F13)</f>
        <v>162</v>
      </c>
      <c r="G14" s="17" t="n">
        <f aca="false">SUM(G7:G13)</f>
        <v>48</v>
      </c>
    </row>
    <row r="16" customFormat="false" ht="15" hidden="false" customHeight="false" outlineLevel="0" collapsed="false">
      <c r="A16" s="14" t="s">
        <v>584</v>
      </c>
    </row>
    <row r="17" customFormat="false" ht="30" hidden="false" customHeight="true" outlineLevel="0" collapsed="false">
      <c r="A17" s="5" t="s">
        <v>571</v>
      </c>
      <c r="B17" s="5" t="s">
        <v>585</v>
      </c>
      <c r="C17" s="5" t="s">
        <v>29</v>
      </c>
      <c r="D17" s="5" t="s">
        <v>573</v>
      </c>
      <c r="E17" s="5" t="s">
        <v>574</v>
      </c>
      <c r="F17" s="5" t="str">
        <f aca="false">"Starejši od "&amp;$C$4&amp;" let"</f>
        <v>Starejši od 2 let</v>
      </c>
    </row>
    <row r="18" customFormat="false" ht="15" hidden="false" customHeight="false" outlineLevel="0" collapsed="false">
      <c r="A18" s="15" t="s">
        <v>38</v>
      </c>
      <c r="B18" s="16" t="s">
        <v>39</v>
      </c>
      <c r="C18" s="16" t="s">
        <v>40</v>
      </c>
      <c r="D18" s="15" t="n">
        <f aca="false">COUNTIFS(Popis!$B$2:$B$448,$A18,Popis!$D$2:$D$448,$C18)</f>
        <v>147</v>
      </c>
      <c r="E18" s="15" t="n">
        <f aca="false">COUNTIFS(Popis!$B$2:$B$448,$A18,Popis!$D$2:$D$448,$C18,Popis!$I$2:$I$448,"&gt;"&amp;EDATE($C$3,-12))</f>
        <v>27</v>
      </c>
      <c r="F18" s="15" t="n">
        <f aca="false">COUNTIFS(Popis!$B$2:$B$448,$A18,Popis!$D$2:$D$448,$C18,Popis!$I$2:$I$448,"&lt;"&amp;EDATE($C$3,-12*$C$4))</f>
        <v>37</v>
      </c>
    </row>
    <row r="19" customFormat="false" ht="15" hidden="false" customHeight="false" outlineLevel="0" collapsed="false">
      <c r="A19" s="15" t="s">
        <v>38</v>
      </c>
      <c r="B19" s="16" t="s">
        <v>39</v>
      </c>
      <c r="C19" s="16" t="s">
        <v>203</v>
      </c>
      <c r="D19" s="15" t="n">
        <f aca="false">COUNTIFS(Popis!$B$2:$B$448,$A19,Popis!$D$2:$D$448,$C19)</f>
        <v>14</v>
      </c>
      <c r="E19" s="15" t="n">
        <f aca="false">COUNTIFS(Popis!$B$2:$B$448,$A19,Popis!$D$2:$D$448,$C19,Popis!$I$2:$I$448,"&gt;"&amp;EDATE($C$3,-12))</f>
        <v>2</v>
      </c>
      <c r="F19" s="15" t="n">
        <f aca="false">COUNTIFS(Popis!$B$2:$B$448,$A19,Popis!$D$2:$D$448,$C19,Popis!$I$2:$I$448,"&lt;"&amp;EDATE($C$3,-12*$C$4))</f>
        <v>11</v>
      </c>
    </row>
    <row r="20" customFormat="false" ht="15" hidden="false" customHeight="false" outlineLevel="0" collapsed="false">
      <c r="A20" s="15" t="s">
        <v>38</v>
      </c>
      <c r="B20" s="16" t="s">
        <v>39</v>
      </c>
      <c r="C20" s="16" t="s">
        <v>214</v>
      </c>
      <c r="D20" s="15" t="n">
        <f aca="false">COUNTIFS(Popis!$B$2:$B$448,$A20,Popis!$D$2:$D$448,$C20)</f>
        <v>30</v>
      </c>
      <c r="E20" s="15" t="n">
        <f aca="false">COUNTIFS(Popis!$B$2:$B$448,$A20,Popis!$D$2:$D$448,$C20,Popis!$I$2:$I$448,"&gt;"&amp;EDATE($C$3,-12))</f>
        <v>2</v>
      </c>
      <c r="F20" s="15" t="n">
        <f aca="false">COUNTIFS(Popis!$B$2:$B$448,$A20,Popis!$D$2:$D$448,$C20,Popis!$I$2:$I$448,"&lt;"&amp;EDATE($C$3,-12*$C$4))</f>
        <v>16</v>
      </c>
    </row>
    <row r="21" customFormat="false" ht="15" hidden="false" customHeight="false" outlineLevel="0" collapsed="false">
      <c r="A21" s="15" t="s">
        <v>38</v>
      </c>
      <c r="B21" s="16" t="s">
        <v>39</v>
      </c>
      <c r="C21" s="16" t="s">
        <v>248</v>
      </c>
      <c r="D21" s="15" t="n">
        <f aca="false">COUNTIFS(Popis!$B$2:$B$448,$A21,Popis!$D$2:$D$448,$C21)</f>
        <v>2</v>
      </c>
      <c r="E21" s="15" t="n">
        <f aca="false">COUNTIFS(Popis!$B$2:$B$448,$A21,Popis!$D$2:$D$448,$C21,Popis!$I$2:$I$448,"&gt;"&amp;EDATE($C$3,-12))</f>
        <v>0</v>
      </c>
      <c r="F21" s="15" t="n">
        <f aca="false">COUNTIFS(Popis!$B$2:$B$448,$A21,Popis!$D$2:$D$448,$C21,Popis!$I$2:$I$448,"&lt;"&amp;EDATE($C$3,-12*$C$4))</f>
        <v>0</v>
      </c>
    </row>
    <row r="22" customFormat="false" ht="15" hidden="false" customHeight="false" outlineLevel="0" collapsed="false">
      <c r="A22" s="15" t="s">
        <v>252</v>
      </c>
      <c r="B22" s="16" t="s">
        <v>253</v>
      </c>
      <c r="C22" s="16" t="s">
        <v>177</v>
      </c>
      <c r="D22" s="15" t="n">
        <f aca="false">COUNTIFS(Popis!$B$2:$B$448,$A22,Popis!$D$2:$D$448,$C22)</f>
        <v>62</v>
      </c>
      <c r="E22" s="15" t="n">
        <f aca="false">COUNTIFS(Popis!$B$2:$B$448,$A22,Popis!$D$2:$D$448,$C22,Popis!$I$2:$I$448,"&gt;"&amp;EDATE($C$3,-12))</f>
        <v>27</v>
      </c>
      <c r="F22" s="15" t="n">
        <f aca="false">COUNTIFS(Popis!$B$2:$B$448,$A22,Popis!$D$2:$D$448,$C22,Popis!$I$2:$I$448,"&lt;"&amp;EDATE($C$3,-12*$C$4))</f>
        <v>22</v>
      </c>
    </row>
    <row r="23" customFormat="false" ht="15" hidden="false" customHeight="false" outlineLevel="0" collapsed="false">
      <c r="A23" s="15" t="s">
        <v>252</v>
      </c>
      <c r="B23" s="16" t="s">
        <v>253</v>
      </c>
      <c r="C23" s="16" t="s">
        <v>325</v>
      </c>
      <c r="D23" s="15" t="n">
        <f aca="false">COUNTIFS(Popis!$B$2:$B$448,$A23,Popis!$D$2:$D$448,$C23)</f>
        <v>5</v>
      </c>
      <c r="E23" s="15" t="n">
        <f aca="false">COUNTIFS(Popis!$B$2:$B$448,$A23,Popis!$D$2:$D$448,$C23,Popis!$I$2:$I$448,"&gt;"&amp;EDATE($C$3,-12))</f>
        <v>3</v>
      </c>
      <c r="F23" s="15" t="n">
        <f aca="false">COUNTIFS(Popis!$B$2:$B$448,$A23,Popis!$D$2:$D$448,$C23,Popis!$I$2:$I$448,"&lt;"&amp;EDATE($C$3,-12*$C$4))</f>
        <v>2</v>
      </c>
    </row>
    <row r="24" customFormat="false" ht="15" hidden="false" customHeight="false" outlineLevel="0" collapsed="false">
      <c r="A24" s="15" t="s">
        <v>252</v>
      </c>
      <c r="B24" s="16" t="s">
        <v>253</v>
      </c>
      <c r="C24" s="16" t="s">
        <v>330</v>
      </c>
      <c r="D24" s="15" t="n">
        <f aca="false">COUNTIFS(Popis!$B$2:$B$448,$A24,Popis!$D$2:$D$448,$C24)</f>
        <v>3</v>
      </c>
      <c r="E24" s="15" t="n">
        <f aca="false">COUNTIFS(Popis!$B$2:$B$448,$A24,Popis!$D$2:$D$448,$C24,Popis!$I$2:$I$448,"&gt;"&amp;EDATE($C$3,-12))</f>
        <v>1</v>
      </c>
      <c r="F24" s="15" t="n">
        <f aca="false">COUNTIFS(Popis!$B$2:$B$448,$A24,Popis!$D$2:$D$448,$C24,Popis!$I$2:$I$448,"&lt;"&amp;EDATE($C$3,-12*$C$4))</f>
        <v>2</v>
      </c>
    </row>
    <row r="25" customFormat="false" ht="15" hidden="false" customHeight="false" outlineLevel="0" collapsed="false">
      <c r="A25" s="15" t="s">
        <v>252</v>
      </c>
      <c r="B25" s="16" t="s">
        <v>253</v>
      </c>
      <c r="C25" s="16" t="s">
        <v>333</v>
      </c>
      <c r="D25" s="15" t="n">
        <f aca="false">COUNTIFS(Popis!$B$2:$B$448,$A25,Popis!$D$2:$D$448,$C25)</f>
        <v>9</v>
      </c>
      <c r="E25" s="15" t="n">
        <f aca="false">COUNTIFS(Popis!$B$2:$B$448,$A25,Popis!$D$2:$D$448,$C25,Popis!$I$2:$I$448,"&gt;"&amp;EDATE($C$3,-12))</f>
        <v>1</v>
      </c>
      <c r="F25" s="15" t="n">
        <f aca="false">COUNTIFS(Popis!$B$2:$B$448,$A25,Popis!$D$2:$D$448,$C25,Popis!$I$2:$I$448,"&lt;"&amp;EDATE($C$3,-12*$C$4))</f>
        <v>8</v>
      </c>
    </row>
    <row r="26" customFormat="false" ht="15" hidden="false" customHeight="false" outlineLevel="0" collapsed="false">
      <c r="A26" s="15" t="s">
        <v>252</v>
      </c>
      <c r="B26" s="16" t="s">
        <v>253</v>
      </c>
      <c r="C26" s="16" t="s">
        <v>343</v>
      </c>
      <c r="D26" s="15" t="n">
        <f aca="false">COUNTIFS(Popis!$B$2:$B$448,$A26,Popis!$D$2:$D$448,$C26)</f>
        <v>2</v>
      </c>
      <c r="E26" s="15" t="n">
        <f aca="false">COUNTIFS(Popis!$B$2:$B$448,$A26,Popis!$D$2:$D$448,$C26,Popis!$I$2:$I$448,"&gt;"&amp;EDATE($C$3,-12))</f>
        <v>1</v>
      </c>
      <c r="F26" s="15" t="n">
        <f aca="false">COUNTIFS(Popis!$B$2:$B$448,$A26,Popis!$D$2:$D$448,$C26,Popis!$I$2:$I$448,"&lt;"&amp;EDATE($C$3,-12*$C$4))</f>
        <v>0</v>
      </c>
    </row>
    <row r="27" customFormat="false" ht="15" hidden="false" customHeight="false" outlineLevel="0" collapsed="false">
      <c r="A27" s="15" t="s">
        <v>252</v>
      </c>
      <c r="B27" s="16" t="s">
        <v>253</v>
      </c>
      <c r="C27" s="16" t="s">
        <v>345</v>
      </c>
      <c r="D27" s="15" t="n">
        <f aca="false">COUNTIFS(Popis!$B$2:$B$448,$A27,Popis!$D$2:$D$448,$C27)</f>
        <v>5</v>
      </c>
      <c r="E27" s="15" t="n">
        <f aca="false">COUNTIFS(Popis!$B$2:$B$448,$A27,Popis!$D$2:$D$448,$C27,Popis!$I$2:$I$448,"&gt;"&amp;EDATE($C$3,-12))</f>
        <v>5</v>
      </c>
      <c r="F27" s="15" t="n">
        <f aca="false">COUNTIFS(Popis!$B$2:$B$448,$A27,Popis!$D$2:$D$448,$C27,Popis!$I$2:$I$448,"&lt;"&amp;EDATE($C$3,-12*$C$4))</f>
        <v>0</v>
      </c>
    </row>
    <row r="28" customFormat="false" ht="15" hidden="false" customHeight="false" outlineLevel="0" collapsed="false">
      <c r="A28" s="15" t="s">
        <v>252</v>
      </c>
      <c r="B28" s="16" t="s">
        <v>253</v>
      </c>
      <c r="C28" s="16" t="s">
        <v>352</v>
      </c>
      <c r="D28" s="15" t="n">
        <f aca="false">COUNTIFS(Popis!$B$2:$B$448,$A28,Popis!$D$2:$D$448,$C28)</f>
        <v>1</v>
      </c>
      <c r="E28" s="15" t="n">
        <f aca="false">COUNTIFS(Popis!$B$2:$B$448,$A28,Popis!$D$2:$D$448,$C28,Popis!$I$2:$I$448,"&gt;"&amp;EDATE($C$3,-12))</f>
        <v>1</v>
      </c>
      <c r="F28" s="15" t="n">
        <f aca="false">COUNTIFS(Popis!$B$2:$B$448,$A28,Popis!$D$2:$D$448,$C28,Popis!$I$2:$I$448,"&lt;"&amp;EDATE($C$3,-12*$C$4))</f>
        <v>0</v>
      </c>
    </row>
    <row r="29" customFormat="false" ht="15" hidden="false" customHeight="false" outlineLevel="0" collapsed="false">
      <c r="A29" s="15" t="s">
        <v>252</v>
      </c>
      <c r="B29" s="16" t="s">
        <v>253</v>
      </c>
      <c r="C29" s="16" t="s">
        <v>354</v>
      </c>
      <c r="D29" s="15" t="n">
        <f aca="false">COUNTIFS(Popis!$B$2:$B$448,$A29,Popis!$D$2:$D$448,$C29)</f>
        <v>3</v>
      </c>
      <c r="E29" s="15" t="n">
        <f aca="false">COUNTIFS(Popis!$B$2:$B$448,$A29,Popis!$D$2:$D$448,$C29,Popis!$I$2:$I$448,"&gt;"&amp;EDATE($C$3,-12))</f>
        <v>2</v>
      </c>
      <c r="F29" s="15" t="n">
        <f aca="false">COUNTIFS(Popis!$B$2:$B$448,$A29,Popis!$D$2:$D$448,$C29,Popis!$I$2:$I$448,"&lt;"&amp;EDATE($C$3,-12*$C$4))</f>
        <v>1</v>
      </c>
    </row>
    <row r="30" customFormat="false" ht="15" hidden="false" customHeight="false" outlineLevel="0" collapsed="false">
      <c r="A30" s="15" t="s">
        <v>252</v>
      </c>
      <c r="B30" s="16" t="s">
        <v>253</v>
      </c>
      <c r="C30" s="16" t="s">
        <v>359</v>
      </c>
      <c r="D30" s="15" t="n">
        <f aca="false">COUNTIFS(Popis!$B$2:$B$448,$A30,Popis!$D$2:$D$448,$C30)</f>
        <v>4</v>
      </c>
      <c r="E30" s="15" t="n">
        <f aca="false">COUNTIFS(Popis!$B$2:$B$448,$A30,Popis!$D$2:$D$448,$C30,Popis!$I$2:$I$448,"&gt;"&amp;EDATE($C$3,-12))</f>
        <v>0</v>
      </c>
      <c r="F30" s="15" t="n">
        <f aca="false">COUNTIFS(Popis!$B$2:$B$448,$A30,Popis!$D$2:$D$448,$C30,Popis!$I$2:$I$448,"&lt;"&amp;EDATE($C$3,-12*$C$4))</f>
        <v>2</v>
      </c>
    </row>
    <row r="31" customFormat="false" ht="15" hidden="false" customHeight="false" outlineLevel="0" collapsed="false">
      <c r="A31" s="15" t="s">
        <v>252</v>
      </c>
      <c r="B31" s="16" t="s">
        <v>253</v>
      </c>
      <c r="C31" s="16" t="s">
        <v>365</v>
      </c>
      <c r="D31" s="15" t="n">
        <f aca="false">COUNTIFS(Popis!$B$2:$B$448,$A31,Popis!$D$2:$D$448,$C31)</f>
        <v>4</v>
      </c>
      <c r="E31" s="15" t="n">
        <f aca="false">COUNTIFS(Popis!$B$2:$B$448,$A31,Popis!$D$2:$D$448,$C31,Popis!$I$2:$I$448,"&gt;"&amp;EDATE($C$3,-12))</f>
        <v>0</v>
      </c>
      <c r="F31" s="15" t="n">
        <f aca="false">COUNTIFS(Popis!$B$2:$B$448,$A31,Popis!$D$2:$D$448,$C31,Popis!$I$2:$I$448,"&lt;"&amp;EDATE($C$3,-12*$C$4))</f>
        <v>0</v>
      </c>
    </row>
    <row r="32" customFormat="false" ht="15" hidden="false" customHeight="false" outlineLevel="0" collapsed="false">
      <c r="A32" s="15" t="s">
        <v>252</v>
      </c>
      <c r="B32" s="16" t="s">
        <v>253</v>
      </c>
      <c r="C32" s="16" t="s">
        <v>371</v>
      </c>
      <c r="D32" s="15" t="n">
        <f aca="false">COUNTIFS(Popis!$B$2:$B$448,$A32,Popis!$D$2:$D$448,$C32)</f>
        <v>10</v>
      </c>
      <c r="E32" s="15" t="n">
        <f aca="false">COUNTIFS(Popis!$B$2:$B$448,$A32,Popis!$D$2:$D$448,$C32,Popis!$I$2:$I$448,"&gt;"&amp;EDATE($C$3,-12))</f>
        <v>1</v>
      </c>
      <c r="F32" s="15" t="n">
        <f aca="false">COUNTIFS(Popis!$B$2:$B$448,$A32,Popis!$D$2:$D$448,$C32,Popis!$I$2:$I$448,"&lt;"&amp;EDATE($C$3,-12*$C$4))</f>
        <v>9</v>
      </c>
    </row>
    <row r="33" customFormat="false" ht="15" hidden="false" customHeight="false" outlineLevel="0" collapsed="false">
      <c r="A33" s="15" t="s">
        <v>252</v>
      </c>
      <c r="B33" s="16" t="s">
        <v>253</v>
      </c>
      <c r="C33" s="16" t="s">
        <v>382</v>
      </c>
      <c r="D33" s="15" t="n">
        <f aca="false">COUNTIFS(Popis!$B$2:$B$448,$A33,Popis!$D$2:$D$448,$C33)</f>
        <v>1</v>
      </c>
      <c r="E33" s="15" t="n">
        <f aca="false">COUNTIFS(Popis!$B$2:$B$448,$A33,Popis!$D$2:$D$448,$C33,Popis!$I$2:$I$448,"&gt;"&amp;EDATE($C$3,-12))</f>
        <v>1</v>
      </c>
      <c r="F33" s="15" t="n">
        <f aca="false">COUNTIFS(Popis!$B$2:$B$448,$A33,Popis!$D$2:$D$448,$C33,Popis!$I$2:$I$448,"&lt;"&amp;EDATE($C$3,-12*$C$4))</f>
        <v>0</v>
      </c>
    </row>
    <row r="34" customFormat="false" ht="15" hidden="false" customHeight="false" outlineLevel="0" collapsed="false">
      <c r="A34" s="15" t="s">
        <v>384</v>
      </c>
      <c r="B34" s="16" t="s">
        <v>291</v>
      </c>
      <c r="C34" s="16" t="s">
        <v>385</v>
      </c>
      <c r="D34" s="15" t="n">
        <f aca="false">COUNTIFS(Popis!$B$2:$B$448,$A34,Popis!$D$2:$D$448,$C34)</f>
        <v>14</v>
      </c>
      <c r="E34" s="15" t="n">
        <f aca="false">COUNTIFS(Popis!$B$2:$B$448,$A34,Popis!$D$2:$D$448,$C34,Popis!$I$2:$I$448,"&gt;"&amp;EDATE($C$3,-12))</f>
        <v>3</v>
      </c>
      <c r="F34" s="15" t="n">
        <f aca="false">COUNTIFS(Popis!$B$2:$B$448,$A34,Popis!$D$2:$D$448,$C34,Popis!$I$2:$I$448,"&lt;"&amp;EDATE($C$3,-12*$C$4))</f>
        <v>10</v>
      </c>
    </row>
    <row r="35" customFormat="false" ht="15" hidden="false" customHeight="false" outlineLevel="0" collapsed="false">
      <c r="A35" s="15" t="s">
        <v>384</v>
      </c>
      <c r="B35" s="16" t="s">
        <v>291</v>
      </c>
      <c r="C35" s="16" t="s">
        <v>403</v>
      </c>
      <c r="D35" s="15" t="n">
        <f aca="false">COUNTIFS(Popis!$B$2:$B$448,$A35,Popis!$D$2:$D$448,$C35)</f>
        <v>14</v>
      </c>
      <c r="E35" s="15" t="n">
        <f aca="false">COUNTIFS(Popis!$B$2:$B$448,$A35,Popis!$D$2:$D$448,$C35,Popis!$I$2:$I$448,"&gt;"&amp;EDATE($C$3,-12))</f>
        <v>2</v>
      </c>
      <c r="F35" s="15" t="n">
        <f aca="false">COUNTIFS(Popis!$B$2:$B$448,$A35,Popis!$D$2:$D$448,$C35,Popis!$I$2:$I$448,"&lt;"&amp;EDATE($C$3,-12*$C$4))</f>
        <v>11</v>
      </c>
    </row>
    <row r="36" customFormat="false" ht="15" hidden="false" customHeight="false" outlineLevel="0" collapsed="false">
      <c r="A36" s="15" t="s">
        <v>384</v>
      </c>
      <c r="B36" s="16" t="s">
        <v>291</v>
      </c>
      <c r="C36" s="16" t="s">
        <v>418</v>
      </c>
      <c r="D36" s="15" t="n">
        <f aca="false">COUNTIFS(Popis!$B$2:$B$448,$A36,Popis!$D$2:$D$448,$C36)</f>
        <v>11</v>
      </c>
      <c r="E36" s="15" t="n">
        <f aca="false">COUNTIFS(Popis!$B$2:$B$448,$A36,Popis!$D$2:$D$448,$C36,Popis!$I$2:$I$448,"&gt;"&amp;EDATE($C$3,-12))</f>
        <v>3</v>
      </c>
      <c r="F36" s="15" t="n">
        <f aca="false">COUNTIFS(Popis!$B$2:$B$448,$A36,Popis!$D$2:$D$448,$C36,Popis!$I$2:$I$448,"&lt;"&amp;EDATE($C$3,-12*$C$4))</f>
        <v>5</v>
      </c>
    </row>
    <row r="37" customFormat="false" ht="15" hidden="false" customHeight="false" outlineLevel="0" collapsed="false">
      <c r="A37" s="15" t="s">
        <v>430</v>
      </c>
      <c r="B37" s="16" t="s">
        <v>431</v>
      </c>
      <c r="C37" s="16" t="s">
        <v>432</v>
      </c>
      <c r="D37" s="15" t="n">
        <f aca="false">COUNTIFS(Popis!$B$2:$B$448,$A37,Popis!$D$2:$D$448,$C37)</f>
        <v>12</v>
      </c>
      <c r="E37" s="15" t="n">
        <f aca="false">COUNTIFS(Popis!$B$2:$B$448,$A37,Popis!$D$2:$D$448,$C37,Popis!$I$2:$I$448,"&gt;"&amp;EDATE($C$3,-12))</f>
        <v>12</v>
      </c>
      <c r="F37" s="15" t="n">
        <f aca="false">COUNTIFS(Popis!$B$2:$B$448,$A37,Popis!$D$2:$D$448,$C37,Popis!$I$2:$I$448,"&lt;"&amp;EDATE($C$3,-12*$C$4))</f>
        <v>0</v>
      </c>
    </row>
    <row r="38" customFormat="false" ht="15" hidden="false" customHeight="false" outlineLevel="0" collapsed="false">
      <c r="A38" s="15" t="s">
        <v>430</v>
      </c>
      <c r="B38" s="16" t="s">
        <v>431</v>
      </c>
      <c r="C38" s="16" t="s">
        <v>442</v>
      </c>
      <c r="D38" s="15" t="n">
        <f aca="false">COUNTIFS(Popis!$B$2:$B$448,$A38,Popis!$D$2:$D$448,$C38)</f>
        <v>10</v>
      </c>
      <c r="E38" s="15" t="n">
        <f aca="false">COUNTIFS(Popis!$B$2:$B$448,$A38,Popis!$D$2:$D$448,$C38,Popis!$I$2:$I$448,"&gt;"&amp;EDATE($C$3,-12))</f>
        <v>3</v>
      </c>
      <c r="F38" s="15" t="n">
        <f aca="false">COUNTIFS(Popis!$B$2:$B$448,$A38,Popis!$D$2:$D$448,$C38,Popis!$I$2:$I$448,"&lt;"&amp;EDATE($C$3,-12*$C$4))</f>
        <v>7</v>
      </c>
    </row>
    <row r="39" customFormat="false" ht="15" hidden="false" customHeight="false" outlineLevel="0" collapsed="false">
      <c r="A39" s="15" t="s">
        <v>430</v>
      </c>
      <c r="B39" s="16" t="s">
        <v>431</v>
      </c>
      <c r="C39" s="16" t="s">
        <v>455</v>
      </c>
      <c r="D39" s="15" t="n">
        <f aca="false">COUNTIFS(Popis!$B$2:$B$448,$A39,Popis!$D$2:$D$448,$C39)</f>
        <v>3</v>
      </c>
      <c r="E39" s="15" t="n">
        <f aca="false">COUNTIFS(Popis!$B$2:$B$448,$A39,Popis!$D$2:$D$448,$C39,Popis!$I$2:$I$448,"&gt;"&amp;EDATE($C$3,-12))</f>
        <v>1</v>
      </c>
      <c r="F39" s="15" t="n">
        <f aca="false">COUNTIFS(Popis!$B$2:$B$448,$A39,Popis!$D$2:$D$448,$C39,Popis!$I$2:$I$448,"&lt;"&amp;EDATE($C$3,-12*$C$4))</f>
        <v>2</v>
      </c>
    </row>
    <row r="40" customFormat="false" ht="15" hidden="false" customHeight="false" outlineLevel="0" collapsed="false">
      <c r="A40" s="15" t="s">
        <v>430</v>
      </c>
      <c r="B40" s="16" t="s">
        <v>431</v>
      </c>
      <c r="C40" s="16" t="s">
        <v>459</v>
      </c>
      <c r="D40" s="15" t="n">
        <f aca="false">COUNTIFS(Popis!$B$2:$B$448,$A40,Popis!$D$2:$D$448,$C40)</f>
        <v>2</v>
      </c>
      <c r="E40" s="15" t="n">
        <f aca="false">COUNTIFS(Popis!$B$2:$B$448,$A40,Popis!$D$2:$D$448,$C40,Popis!$I$2:$I$448,"&gt;"&amp;EDATE($C$3,-12))</f>
        <v>1</v>
      </c>
      <c r="F40" s="15" t="n">
        <f aca="false">COUNTIFS(Popis!$B$2:$B$448,$A40,Popis!$D$2:$D$448,$C40,Popis!$I$2:$I$448,"&lt;"&amp;EDATE($C$3,-12*$C$4))</f>
        <v>0</v>
      </c>
    </row>
    <row r="41" customFormat="false" ht="15" hidden="false" customHeight="false" outlineLevel="0" collapsed="false">
      <c r="A41" s="15" t="s">
        <v>430</v>
      </c>
      <c r="B41" s="16" t="s">
        <v>431</v>
      </c>
      <c r="C41" s="16" t="s">
        <v>462</v>
      </c>
      <c r="D41" s="15" t="n">
        <f aca="false">COUNTIFS(Popis!$B$2:$B$448,$A41,Popis!$D$2:$D$448,$C41)</f>
        <v>6</v>
      </c>
      <c r="E41" s="15" t="n">
        <f aca="false">COUNTIFS(Popis!$B$2:$B$448,$A41,Popis!$D$2:$D$448,$C41,Popis!$I$2:$I$448,"&gt;"&amp;EDATE($C$3,-12))</f>
        <v>4</v>
      </c>
      <c r="F41" s="15" t="n">
        <f aca="false">COUNTIFS(Popis!$B$2:$B$448,$A41,Popis!$D$2:$D$448,$C41,Popis!$I$2:$I$448,"&lt;"&amp;EDATE($C$3,-12*$C$4))</f>
        <v>1</v>
      </c>
    </row>
    <row r="42" customFormat="false" ht="15" hidden="false" customHeight="false" outlineLevel="0" collapsed="false">
      <c r="A42" s="15" t="s">
        <v>430</v>
      </c>
      <c r="B42" s="16" t="s">
        <v>431</v>
      </c>
      <c r="C42" s="16" t="s">
        <v>470</v>
      </c>
      <c r="D42" s="15" t="n">
        <f aca="false">COUNTIFS(Popis!$B$2:$B$448,$A42,Popis!$D$2:$D$448,$C42)</f>
        <v>6</v>
      </c>
      <c r="E42" s="15" t="n">
        <f aca="false">COUNTIFS(Popis!$B$2:$B$448,$A42,Popis!$D$2:$D$448,$C42,Popis!$I$2:$I$448,"&gt;"&amp;EDATE($C$3,-12))</f>
        <v>5</v>
      </c>
      <c r="F42" s="15" t="n">
        <f aca="false">COUNTIFS(Popis!$B$2:$B$448,$A42,Popis!$D$2:$D$448,$C42,Popis!$I$2:$I$448,"&lt;"&amp;EDATE($C$3,-12*$C$4))</f>
        <v>0</v>
      </c>
    </row>
    <row r="43" customFormat="false" ht="15" hidden="false" customHeight="false" outlineLevel="0" collapsed="false">
      <c r="A43" s="15" t="s">
        <v>430</v>
      </c>
      <c r="B43" s="16" t="s">
        <v>431</v>
      </c>
      <c r="C43" s="16" t="s">
        <v>477</v>
      </c>
      <c r="D43" s="15" t="n">
        <f aca="false">COUNTIFS(Popis!$B$2:$B$448,$A43,Popis!$D$2:$D$448,$C43)</f>
        <v>1</v>
      </c>
      <c r="E43" s="15" t="n">
        <f aca="false">COUNTIFS(Popis!$B$2:$B$448,$A43,Popis!$D$2:$D$448,$C43,Popis!$I$2:$I$448,"&gt;"&amp;EDATE($C$3,-12))</f>
        <v>1</v>
      </c>
      <c r="F43" s="15" t="n">
        <f aca="false">COUNTIFS(Popis!$B$2:$B$448,$A43,Popis!$D$2:$D$448,$C43,Popis!$I$2:$I$448,"&lt;"&amp;EDATE($C$3,-12*$C$4))</f>
        <v>0</v>
      </c>
    </row>
    <row r="44" customFormat="false" ht="15" hidden="false" customHeight="false" outlineLevel="0" collapsed="false">
      <c r="A44" s="15" t="s">
        <v>430</v>
      </c>
      <c r="B44" s="16" t="s">
        <v>431</v>
      </c>
      <c r="C44" s="16" t="s">
        <v>479</v>
      </c>
      <c r="D44" s="15" t="n">
        <f aca="false">COUNTIFS(Popis!$B$2:$B$448,$A44,Popis!$D$2:$D$448,$C44)</f>
        <v>1</v>
      </c>
      <c r="E44" s="15" t="n">
        <f aca="false">COUNTIFS(Popis!$B$2:$B$448,$A44,Popis!$D$2:$D$448,$C44,Popis!$I$2:$I$448,"&gt;"&amp;EDATE($C$3,-12))</f>
        <v>0</v>
      </c>
      <c r="F44" s="15" t="n">
        <f aca="false">COUNTIFS(Popis!$B$2:$B$448,$A44,Popis!$D$2:$D$448,$C44,Popis!$I$2:$I$448,"&lt;"&amp;EDATE($C$3,-12*$C$4))</f>
        <v>0</v>
      </c>
    </row>
    <row r="45" customFormat="false" ht="15" hidden="false" customHeight="false" outlineLevel="0" collapsed="false">
      <c r="A45" s="15" t="s">
        <v>430</v>
      </c>
      <c r="B45" s="16" t="s">
        <v>431</v>
      </c>
      <c r="C45" s="16" t="s">
        <v>480</v>
      </c>
      <c r="D45" s="15" t="n">
        <f aca="false">COUNTIFS(Popis!$B$2:$B$448,$A45,Popis!$D$2:$D$448,$C45)</f>
        <v>4</v>
      </c>
      <c r="E45" s="15" t="n">
        <f aca="false">COUNTIFS(Popis!$B$2:$B$448,$A45,Popis!$D$2:$D$448,$C45,Popis!$I$2:$I$448,"&gt;"&amp;EDATE($C$3,-12))</f>
        <v>3</v>
      </c>
      <c r="F45" s="15" t="n">
        <f aca="false">COUNTIFS(Popis!$B$2:$B$448,$A45,Popis!$D$2:$D$448,$C45,Popis!$I$2:$I$448,"&lt;"&amp;EDATE($C$3,-12*$C$4))</f>
        <v>0</v>
      </c>
    </row>
    <row r="46" customFormat="false" ht="15" hidden="false" customHeight="false" outlineLevel="0" collapsed="false">
      <c r="A46" s="15" t="s">
        <v>430</v>
      </c>
      <c r="B46" s="16" t="s">
        <v>431</v>
      </c>
      <c r="C46" s="16" t="s">
        <v>586</v>
      </c>
      <c r="D46" s="15" t="n">
        <f aca="false">COUNTIFS(Popis!$B$2:$B$448,$A46,Popis!$D$2:$D$448,$C46)</f>
        <v>0</v>
      </c>
      <c r="E46" s="15" t="n">
        <f aca="false">COUNTIFS(Popis!$B$2:$B$448,$A46,Popis!$D$2:$D$448,$C46,Popis!$I$2:$I$448,"&gt;"&amp;EDATE($C$3,-12))</f>
        <v>0</v>
      </c>
      <c r="F46" s="15" t="n">
        <f aca="false">COUNTIFS(Popis!$B$2:$B$448,$A46,Popis!$D$2:$D$448,$C46,Popis!$I$2:$I$448,"&lt;"&amp;EDATE($C$3,-12*$C$4))</f>
        <v>0</v>
      </c>
    </row>
    <row r="47" customFormat="false" ht="15" hidden="false" customHeight="false" outlineLevel="0" collapsed="false">
      <c r="A47" s="15" t="s">
        <v>430</v>
      </c>
      <c r="B47" s="16" t="s">
        <v>431</v>
      </c>
      <c r="C47" s="16" t="s">
        <v>485</v>
      </c>
      <c r="D47" s="15" t="n">
        <f aca="false">COUNTIFS(Popis!$B$2:$B$448,$A47,Popis!$D$2:$D$448,$C47)</f>
        <v>1</v>
      </c>
      <c r="E47" s="15" t="n">
        <f aca="false">COUNTIFS(Popis!$B$2:$B$448,$A47,Popis!$D$2:$D$448,$C47,Popis!$I$2:$I$448,"&gt;"&amp;EDATE($C$3,-12))</f>
        <v>0</v>
      </c>
      <c r="F47" s="15" t="n">
        <f aca="false">COUNTIFS(Popis!$B$2:$B$448,$A47,Popis!$D$2:$D$448,$C47,Popis!$I$2:$I$448,"&lt;"&amp;EDATE($C$3,-12*$C$4))</f>
        <v>0</v>
      </c>
    </row>
    <row r="48" customFormat="false" ht="15" hidden="false" customHeight="false" outlineLevel="0" collapsed="false">
      <c r="A48" s="15" t="s">
        <v>430</v>
      </c>
      <c r="B48" s="16" t="s">
        <v>431</v>
      </c>
      <c r="C48" s="16" t="s">
        <v>487</v>
      </c>
      <c r="D48" s="15" t="n">
        <f aca="false">COUNTIFS(Popis!$B$2:$B$448,$A48,Popis!$D$2:$D$448,$C48)</f>
        <v>4</v>
      </c>
      <c r="E48" s="15" t="n">
        <f aca="false">COUNTIFS(Popis!$B$2:$B$448,$A48,Popis!$D$2:$D$448,$C48,Popis!$I$2:$I$448,"&gt;"&amp;EDATE($C$3,-12))</f>
        <v>4</v>
      </c>
      <c r="F48" s="15" t="n">
        <f aca="false">COUNTIFS(Popis!$B$2:$B$448,$A48,Popis!$D$2:$D$448,$C48,Popis!$I$2:$I$448,"&lt;"&amp;EDATE($C$3,-12*$C$4))</f>
        <v>0</v>
      </c>
    </row>
    <row r="49" customFormat="false" ht="15" hidden="false" customHeight="false" outlineLevel="0" collapsed="false">
      <c r="A49" s="15" t="s">
        <v>495</v>
      </c>
      <c r="B49" s="16" t="s">
        <v>496</v>
      </c>
      <c r="C49" s="16" t="s">
        <v>497</v>
      </c>
      <c r="D49" s="15" t="n">
        <f aca="false">COUNTIFS(Popis!$B$2:$B$448,$A49,Popis!$D$2:$D$448,$C49)</f>
        <v>1</v>
      </c>
      <c r="E49" s="15" t="n">
        <f aca="false">COUNTIFS(Popis!$B$2:$B$448,$A49,Popis!$D$2:$D$448,$C49,Popis!$I$2:$I$448,"&gt;"&amp;EDATE($C$3,-12))</f>
        <v>0</v>
      </c>
      <c r="F49" s="15" t="n">
        <f aca="false">COUNTIFS(Popis!$B$2:$B$448,$A49,Popis!$D$2:$D$448,$C49,Popis!$I$2:$I$448,"&lt;"&amp;EDATE($C$3,-12*$C$4))</f>
        <v>1</v>
      </c>
    </row>
    <row r="50" customFormat="false" ht="15" hidden="false" customHeight="false" outlineLevel="0" collapsed="false">
      <c r="A50" s="15" t="s">
        <v>495</v>
      </c>
      <c r="B50" s="16" t="s">
        <v>496</v>
      </c>
      <c r="C50" s="16" t="s">
        <v>499</v>
      </c>
      <c r="D50" s="15" t="n">
        <f aca="false">COUNTIFS(Popis!$B$2:$B$448,$A50,Popis!$D$2:$D$448,$C50)</f>
        <v>2</v>
      </c>
      <c r="E50" s="15" t="n">
        <f aca="false">COUNTIFS(Popis!$B$2:$B$448,$A50,Popis!$D$2:$D$448,$C50,Popis!$I$2:$I$448,"&gt;"&amp;EDATE($C$3,-12))</f>
        <v>1</v>
      </c>
      <c r="F50" s="15" t="n">
        <f aca="false">COUNTIFS(Popis!$B$2:$B$448,$A50,Popis!$D$2:$D$448,$C50,Popis!$I$2:$I$448,"&lt;"&amp;EDATE($C$3,-12*$C$4))</f>
        <v>1</v>
      </c>
    </row>
    <row r="51" customFormat="false" ht="15" hidden="false" customHeight="false" outlineLevel="0" collapsed="false">
      <c r="A51" s="15" t="s">
        <v>495</v>
      </c>
      <c r="B51" s="16" t="s">
        <v>496</v>
      </c>
      <c r="C51" s="16" t="s">
        <v>502</v>
      </c>
      <c r="D51" s="15" t="n">
        <f aca="false">COUNTIFS(Popis!$B$2:$B$448,$A51,Popis!$D$2:$D$448,$C51)</f>
        <v>6</v>
      </c>
      <c r="E51" s="15" t="n">
        <f aca="false">COUNTIFS(Popis!$B$2:$B$448,$A51,Popis!$D$2:$D$448,$C51,Popis!$I$2:$I$448,"&gt;"&amp;EDATE($C$3,-12))</f>
        <v>0</v>
      </c>
      <c r="F51" s="15" t="n">
        <f aca="false">COUNTIFS(Popis!$B$2:$B$448,$A51,Popis!$D$2:$D$448,$C51,Popis!$I$2:$I$448,"&lt;"&amp;EDATE($C$3,-12*$C$4))</f>
        <v>5</v>
      </c>
    </row>
    <row r="52" customFormat="false" ht="15" hidden="false" customHeight="false" outlineLevel="0" collapsed="false">
      <c r="A52" s="15" t="s">
        <v>495</v>
      </c>
      <c r="B52" s="16" t="s">
        <v>496</v>
      </c>
      <c r="C52" s="16" t="s">
        <v>510</v>
      </c>
      <c r="D52" s="15" t="n">
        <f aca="false">COUNTIFS(Popis!$B$2:$B$448,$A52,Popis!$D$2:$D$448,$C52)</f>
        <v>1</v>
      </c>
      <c r="E52" s="15" t="n">
        <f aca="false">COUNTIFS(Popis!$B$2:$B$448,$A52,Popis!$D$2:$D$448,$C52,Popis!$I$2:$I$448,"&gt;"&amp;EDATE($C$3,-12))</f>
        <v>1</v>
      </c>
      <c r="F52" s="15" t="n">
        <f aca="false">COUNTIFS(Popis!$B$2:$B$448,$A52,Popis!$D$2:$D$448,$C52,Popis!$I$2:$I$448,"&lt;"&amp;EDATE($C$3,-12*$C$4))</f>
        <v>0</v>
      </c>
    </row>
    <row r="53" customFormat="false" ht="15" hidden="false" customHeight="false" outlineLevel="0" collapsed="false">
      <c r="A53" s="15" t="s">
        <v>495</v>
      </c>
      <c r="B53" s="16" t="s">
        <v>496</v>
      </c>
      <c r="C53" s="16" t="s">
        <v>512</v>
      </c>
      <c r="D53" s="15" t="n">
        <f aca="false">COUNTIFS(Popis!$B$2:$B$448,$A53,Popis!$D$2:$D$448,$C53)</f>
        <v>1</v>
      </c>
      <c r="E53" s="15" t="n">
        <f aca="false">COUNTIFS(Popis!$B$2:$B$448,$A53,Popis!$D$2:$D$448,$C53,Popis!$I$2:$I$448,"&gt;"&amp;EDATE($C$3,-12))</f>
        <v>0</v>
      </c>
      <c r="F53" s="15" t="n">
        <f aca="false">COUNTIFS(Popis!$B$2:$B$448,$A53,Popis!$D$2:$D$448,$C53,Popis!$I$2:$I$448,"&lt;"&amp;EDATE($C$3,-12*$C$4))</f>
        <v>1</v>
      </c>
    </row>
    <row r="54" customFormat="false" ht="15" hidden="false" customHeight="false" outlineLevel="0" collapsed="false">
      <c r="A54" s="15" t="s">
        <v>495</v>
      </c>
      <c r="B54" s="16" t="s">
        <v>496</v>
      </c>
      <c r="C54" s="16" t="s">
        <v>514</v>
      </c>
      <c r="D54" s="15" t="n">
        <f aca="false">COUNTIFS(Popis!$B$2:$B$448,$A54,Popis!$D$2:$D$448,$C54)</f>
        <v>1</v>
      </c>
      <c r="E54" s="15" t="n">
        <f aca="false">COUNTIFS(Popis!$B$2:$B$448,$A54,Popis!$D$2:$D$448,$C54,Popis!$I$2:$I$448,"&gt;"&amp;EDATE($C$3,-12))</f>
        <v>0</v>
      </c>
      <c r="F54" s="15" t="n">
        <f aca="false">COUNTIFS(Popis!$B$2:$B$448,$A54,Popis!$D$2:$D$448,$C54,Popis!$I$2:$I$448,"&lt;"&amp;EDATE($C$3,-12*$C$4))</f>
        <v>1</v>
      </c>
    </row>
    <row r="55" customFormat="false" ht="15" hidden="false" customHeight="false" outlineLevel="0" collapsed="false">
      <c r="A55" s="15" t="s">
        <v>495</v>
      </c>
      <c r="B55" s="16" t="s">
        <v>496</v>
      </c>
      <c r="C55" s="16" t="s">
        <v>516</v>
      </c>
      <c r="D55" s="15" t="n">
        <f aca="false">COUNTIFS(Popis!$B$2:$B$448,$A55,Popis!$D$2:$D$448,$C55)</f>
        <v>2</v>
      </c>
      <c r="E55" s="15" t="n">
        <f aca="false">COUNTIFS(Popis!$B$2:$B$448,$A55,Popis!$D$2:$D$448,$C55,Popis!$I$2:$I$448,"&gt;"&amp;EDATE($C$3,-12))</f>
        <v>2</v>
      </c>
      <c r="F55" s="15" t="n">
        <f aca="false">COUNTIFS(Popis!$B$2:$B$448,$A55,Popis!$D$2:$D$448,$C55,Popis!$I$2:$I$448,"&lt;"&amp;EDATE($C$3,-12*$C$4))</f>
        <v>0</v>
      </c>
    </row>
    <row r="56" customFormat="false" ht="15" hidden="false" customHeight="false" outlineLevel="0" collapsed="false">
      <c r="A56" s="15" t="s">
        <v>495</v>
      </c>
      <c r="B56" s="16" t="s">
        <v>496</v>
      </c>
      <c r="C56" s="16" t="s">
        <v>519</v>
      </c>
      <c r="D56" s="15" t="n">
        <f aca="false">COUNTIFS(Popis!$B$2:$B$448,$A56,Popis!$D$2:$D$448,$C56)</f>
        <v>7</v>
      </c>
      <c r="E56" s="15" t="n">
        <f aca="false">COUNTIFS(Popis!$B$2:$B$448,$A56,Popis!$D$2:$D$448,$C56,Popis!$I$2:$I$448,"&gt;"&amp;EDATE($C$3,-12))</f>
        <v>7</v>
      </c>
      <c r="F56" s="15" t="n">
        <f aca="false">COUNTIFS(Popis!$B$2:$B$448,$A56,Popis!$D$2:$D$448,$C56,Popis!$I$2:$I$448,"&lt;"&amp;EDATE($C$3,-12*$C$4))</f>
        <v>0</v>
      </c>
    </row>
    <row r="57" customFormat="false" ht="15" hidden="false" customHeight="false" outlineLevel="0" collapsed="false">
      <c r="A57" s="15" t="s">
        <v>528</v>
      </c>
      <c r="B57" s="16" t="s">
        <v>529</v>
      </c>
      <c r="C57" s="16" t="s">
        <v>530</v>
      </c>
      <c r="D57" s="15" t="n">
        <f aca="false">COUNTIFS(Popis!$B$2:$B$448,$A57,Popis!$D$2:$D$448,$C57)</f>
        <v>1</v>
      </c>
      <c r="E57" s="15" t="n">
        <f aca="false">COUNTIFS(Popis!$B$2:$B$448,$A57,Popis!$D$2:$D$448,$C57,Popis!$I$2:$I$448,"&gt;"&amp;EDATE($C$3,-12))</f>
        <v>0</v>
      </c>
      <c r="F57" s="15" t="n">
        <f aca="false">COUNTIFS(Popis!$B$2:$B$448,$A57,Popis!$D$2:$D$448,$C57,Popis!$I$2:$I$448,"&lt;"&amp;EDATE($C$3,-12*$C$4))</f>
        <v>1</v>
      </c>
    </row>
    <row r="58" customFormat="false" ht="15" hidden="false" customHeight="false" outlineLevel="0" collapsed="false">
      <c r="A58" s="15" t="s">
        <v>528</v>
      </c>
      <c r="B58" s="16" t="s">
        <v>529</v>
      </c>
      <c r="C58" s="16" t="s">
        <v>531</v>
      </c>
      <c r="D58" s="15" t="n">
        <f aca="false">COUNTIFS(Popis!$B$2:$B$448,$A58,Popis!$D$2:$D$448,$C58)</f>
        <v>1</v>
      </c>
      <c r="E58" s="15" t="n">
        <f aca="false">COUNTIFS(Popis!$B$2:$B$448,$A58,Popis!$D$2:$D$448,$C58,Popis!$I$2:$I$448,"&gt;"&amp;EDATE($C$3,-12))</f>
        <v>0</v>
      </c>
      <c r="F58" s="15" t="n">
        <f aca="false">COUNTIFS(Popis!$B$2:$B$448,$A58,Popis!$D$2:$D$448,$C58,Popis!$I$2:$I$448,"&lt;"&amp;EDATE($C$3,-12*$C$4))</f>
        <v>1</v>
      </c>
    </row>
    <row r="59" customFormat="false" ht="15" hidden="false" customHeight="false" outlineLevel="0" collapsed="false">
      <c r="A59" s="15" t="s">
        <v>528</v>
      </c>
      <c r="B59" s="16" t="s">
        <v>529</v>
      </c>
      <c r="C59" s="16" t="s">
        <v>532</v>
      </c>
      <c r="D59" s="15" t="n">
        <f aca="false">COUNTIFS(Popis!$B$2:$B$448,$A59,Popis!$D$2:$D$448,$C59)</f>
        <v>1</v>
      </c>
      <c r="E59" s="15" t="n">
        <f aca="false">COUNTIFS(Popis!$B$2:$B$448,$A59,Popis!$D$2:$D$448,$C59,Popis!$I$2:$I$448,"&gt;"&amp;EDATE($C$3,-12))</f>
        <v>0</v>
      </c>
      <c r="F59" s="15" t="n">
        <f aca="false">COUNTIFS(Popis!$B$2:$B$448,$A59,Popis!$D$2:$D$448,$C59,Popis!$I$2:$I$448,"&lt;"&amp;EDATE($C$3,-12*$C$4))</f>
        <v>1</v>
      </c>
    </row>
    <row r="60" customFormat="false" ht="15" hidden="false" customHeight="false" outlineLevel="0" collapsed="false">
      <c r="A60" s="15" t="s">
        <v>528</v>
      </c>
      <c r="B60" s="16" t="s">
        <v>529</v>
      </c>
      <c r="C60" s="16" t="s">
        <v>533</v>
      </c>
      <c r="D60" s="15" t="n">
        <f aca="false">COUNTIFS(Popis!$B$2:$B$448,$A60,Popis!$D$2:$D$448,$C60)</f>
        <v>1</v>
      </c>
      <c r="E60" s="15" t="n">
        <f aca="false">COUNTIFS(Popis!$B$2:$B$448,$A60,Popis!$D$2:$D$448,$C60,Popis!$I$2:$I$448,"&gt;"&amp;EDATE($C$3,-12))</f>
        <v>0</v>
      </c>
      <c r="F60" s="15" t="n">
        <f aca="false">COUNTIFS(Popis!$B$2:$B$448,$A60,Popis!$D$2:$D$448,$C60,Popis!$I$2:$I$448,"&lt;"&amp;EDATE($C$3,-12*$C$4))</f>
        <v>1</v>
      </c>
    </row>
    <row r="61" customFormat="false" ht="15" hidden="false" customHeight="false" outlineLevel="0" collapsed="false">
      <c r="A61" s="15" t="s">
        <v>528</v>
      </c>
      <c r="B61" s="16" t="s">
        <v>529</v>
      </c>
      <c r="C61" s="16" t="s">
        <v>534</v>
      </c>
      <c r="D61" s="15" t="n">
        <f aca="false">COUNTIFS(Popis!$B$2:$B$448,$A61,Popis!$D$2:$D$448,$C61)</f>
        <v>1</v>
      </c>
      <c r="E61" s="15" t="n">
        <f aca="false">COUNTIFS(Popis!$B$2:$B$448,$A61,Popis!$D$2:$D$448,$C61,Popis!$I$2:$I$448,"&gt;"&amp;EDATE($C$3,-12))</f>
        <v>1</v>
      </c>
      <c r="F61" s="15" t="n">
        <f aca="false">COUNTIFS(Popis!$B$2:$B$448,$A61,Popis!$D$2:$D$448,$C61,Popis!$I$2:$I$448,"&lt;"&amp;EDATE($C$3,-12*$C$4))</f>
        <v>0</v>
      </c>
    </row>
    <row r="62" customFormat="false" ht="15" hidden="false" customHeight="false" outlineLevel="0" collapsed="false">
      <c r="A62" s="15" t="s">
        <v>528</v>
      </c>
      <c r="B62" s="16" t="s">
        <v>529</v>
      </c>
      <c r="C62" s="16" t="s">
        <v>535</v>
      </c>
      <c r="D62" s="15" t="n">
        <f aca="false">COUNTIFS(Popis!$B$2:$B$448,$A62,Popis!$D$2:$D$448,$C62)</f>
        <v>1</v>
      </c>
      <c r="E62" s="15" t="n">
        <f aca="false">COUNTIFS(Popis!$B$2:$B$448,$A62,Popis!$D$2:$D$448,$C62,Popis!$I$2:$I$448,"&gt;"&amp;EDATE($C$3,-12))</f>
        <v>0</v>
      </c>
      <c r="F62" s="15" t="n">
        <f aca="false">COUNTIFS(Popis!$B$2:$B$448,$A62,Popis!$D$2:$D$448,$C62,Popis!$I$2:$I$448,"&lt;"&amp;EDATE($C$3,-12*$C$4))</f>
        <v>1</v>
      </c>
    </row>
    <row r="63" customFormat="false" ht="15" hidden="false" customHeight="false" outlineLevel="0" collapsed="false">
      <c r="A63" s="15" t="s">
        <v>536</v>
      </c>
      <c r="B63" s="16" t="s">
        <v>537</v>
      </c>
      <c r="C63" s="16" t="s">
        <v>538</v>
      </c>
      <c r="D63" s="15" t="n">
        <f aca="false">COUNTIFS(Popis!$B$2:$B$448,$A63,Popis!$D$2:$D$448,$C63)</f>
        <v>3</v>
      </c>
      <c r="E63" s="15" t="n">
        <f aca="false">COUNTIFS(Popis!$B$2:$B$448,$A63,Popis!$D$2:$D$448,$C63,Popis!$I$2:$I$448,"&gt;"&amp;EDATE($C$3,-12))</f>
        <v>2</v>
      </c>
      <c r="F63" s="15" t="n">
        <f aca="false">COUNTIFS(Popis!$B$2:$B$448,$A63,Popis!$D$2:$D$448,$C63,Popis!$I$2:$I$448,"&lt;"&amp;EDATE($C$3,-12*$C$4))</f>
        <v>0</v>
      </c>
    </row>
    <row r="64" customFormat="false" ht="15" hidden="false" customHeight="false" outlineLevel="0" collapsed="false">
      <c r="A64" s="15" t="s">
        <v>536</v>
      </c>
      <c r="B64" s="16" t="s">
        <v>537</v>
      </c>
      <c r="C64" s="16" t="s">
        <v>542</v>
      </c>
      <c r="D64" s="15" t="n">
        <f aca="false">COUNTIFS(Popis!$B$2:$B$448,$A64,Popis!$D$2:$D$448,$C64)</f>
        <v>18</v>
      </c>
      <c r="E64" s="15" t="n">
        <f aca="false">COUNTIFS(Popis!$B$2:$B$448,$A64,Popis!$D$2:$D$448,$C64,Popis!$I$2:$I$448,"&gt;"&amp;EDATE($C$3,-12))</f>
        <v>16</v>
      </c>
      <c r="F64" s="15" t="n">
        <f aca="false">COUNTIFS(Popis!$B$2:$B$448,$A64,Popis!$D$2:$D$448,$C64,Popis!$I$2:$I$448,"&lt;"&amp;EDATE($C$3,-12*$C$4))</f>
        <v>2</v>
      </c>
    </row>
    <row r="65" customFormat="false" ht="15" hidden="false" customHeight="false" outlineLevel="0" collapsed="false">
      <c r="A65" s="15" t="s">
        <v>536</v>
      </c>
      <c r="B65" s="16" t="s">
        <v>537</v>
      </c>
      <c r="C65" s="16" t="s">
        <v>561</v>
      </c>
      <c r="D65" s="15" t="n">
        <f aca="false">COUNTIFS(Popis!$B$2:$B$448,$A65,Popis!$D$2:$D$448,$C65)</f>
        <v>8</v>
      </c>
      <c r="E65" s="15" t="n">
        <f aca="false">COUNTIFS(Popis!$B$2:$B$448,$A65,Popis!$D$2:$D$448,$C65,Popis!$I$2:$I$448,"&gt;"&amp;EDATE($C$3,-12))</f>
        <v>3</v>
      </c>
      <c r="F65" s="15" t="n">
        <f aca="false">COUNTIFS(Popis!$B$2:$B$448,$A65,Popis!$D$2:$D$448,$C65,Popis!$I$2:$I$448,"&lt;"&amp;EDATE($C$3,-12*$C$4))</f>
        <v>0</v>
      </c>
    </row>
    <row r="66" customFormat="false" ht="15" hidden="false" customHeight="false" outlineLevel="0" collapsed="false">
      <c r="A66" s="17" t="s">
        <v>583</v>
      </c>
      <c r="B66" s="18"/>
      <c r="C66" s="18"/>
      <c r="D66" s="17" t="n">
        <f aca="false">SUM(D18:D65)</f>
        <v>447</v>
      </c>
      <c r="E66" s="17" t="n">
        <f aca="false">SUM(E18:E65)</f>
        <v>149</v>
      </c>
      <c r="F66" s="17" t="n">
        <f aca="false">SUM(F18:F65)</f>
        <v>162</v>
      </c>
      <c r="G66" s="19"/>
    </row>
    <row r="68" customFormat="false" ht="15" hidden="false" customHeight="false" outlineLevel="0" collapsed="false">
      <c r="A68" s="14" t="s">
        <v>587</v>
      </c>
    </row>
    <row r="69" customFormat="false" ht="30" hidden="false" customHeight="true" outlineLevel="0" collapsed="false">
      <c r="A69" s="5" t="s">
        <v>588</v>
      </c>
      <c r="B69" s="5" t="s">
        <v>589</v>
      </c>
      <c r="C69" s="5"/>
      <c r="D69" s="5" t="s">
        <v>573</v>
      </c>
    </row>
    <row r="70" customFormat="false" ht="15" hidden="false" customHeight="false" outlineLevel="0" collapsed="false">
      <c r="A70" s="15" t="s">
        <v>44</v>
      </c>
      <c r="B70" s="16" t="s">
        <v>590</v>
      </c>
      <c r="C70" s="16"/>
      <c r="D70" s="15" t="n">
        <f aca="false">COUNTIF(Popis!$H$2:$H$448,$A70)</f>
        <v>229</v>
      </c>
    </row>
    <row r="71" customFormat="false" ht="15" hidden="false" customHeight="false" outlineLevel="0" collapsed="false">
      <c r="A71" s="15" t="s">
        <v>145</v>
      </c>
      <c r="B71" s="16" t="s">
        <v>591</v>
      </c>
      <c r="C71" s="16"/>
      <c r="D71" s="15" t="n">
        <f aca="false">COUNTIF(Popis!$H$2:$H$448,$A71)</f>
        <v>154</v>
      </c>
    </row>
    <row r="72" customFormat="false" ht="15" hidden="false" customHeight="false" outlineLevel="0" collapsed="false">
      <c r="A72" s="15" t="s">
        <v>202</v>
      </c>
      <c r="B72" s="16" t="s">
        <v>592</v>
      </c>
      <c r="C72" s="16"/>
      <c r="D72" s="15" t="n">
        <f aca="false">COUNTIF(Popis!$H$2:$H$448,$A72)</f>
        <v>64</v>
      </c>
    </row>
    <row r="73" customFormat="false" ht="15" hidden="false" customHeight="false" outlineLevel="0" collapsed="false">
      <c r="A73" s="17" t="s">
        <v>583</v>
      </c>
      <c r="B73" s="18"/>
      <c r="C73" s="18"/>
      <c r="D73" s="17" t="n">
        <f aca="false">SUM(D70:D72)</f>
        <v>447</v>
      </c>
      <c r="E73" s="19"/>
      <c r="F73" s="19"/>
      <c r="G73" s="19"/>
    </row>
    <row r="75" customFormat="false" ht="15" hidden="false" customHeight="false" outlineLevel="0" collapsed="false">
      <c r="A75" s="11" t="s">
        <v>593</v>
      </c>
      <c r="B75" s="20" t="s">
        <v>594</v>
      </c>
      <c r="D75" s="21" t="n">
        <f aca="false">COUNTA(Popis!$F$2:$F$448)</f>
        <v>447</v>
      </c>
    </row>
    <row r="76" customFormat="false" ht="15" hidden="false" customHeight="false" outlineLevel="0" collapsed="false">
      <c r="A76" s="11"/>
      <c r="B76" s="20" t="s">
        <v>595</v>
      </c>
      <c r="D76" s="21" t="str">
        <f aca="false">IF(AND(D14=D75,D66=D75,D73=D75),"OK","NAPAKA")</f>
        <v>OK</v>
      </c>
    </row>
  </sheetData>
  <mergeCells count="12">
    <mergeCell ref="B6:C6"/>
    <mergeCell ref="B7:C7"/>
    <mergeCell ref="B8:C8"/>
    <mergeCell ref="B9:C9"/>
    <mergeCell ref="B10:C10"/>
    <mergeCell ref="B11:C11"/>
    <mergeCell ref="B12:C12"/>
    <mergeCell ref="B13:C13"/>
    <mergeCell ref="B69:C69"/>
    <mergeCell ref="B70:C70"/>
    <mergeCell ref="B71:C71"/>
    <mergeCell ref="B72:C7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2026-09-21T08:57:49Z</dcterms:created>
  <dc:creator>openpyxl</dc:creator>
  <dc:description/>
  <dc:language>en-US</dc:language>
  <cp:lastModifiedBy/>
  <dcterms:modified xsi:type="dcterms:W3CDTF">2026-09-21T08:57:49Z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